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B6C7CA2C-FA67-42B9-86F1-7E470A4A53BF}" xr6:coauthVersionLast="47" xr6:coauthVersionMax="47" xr10:uidLastSave="{00000000-0000-0000-0000-000000000000}"/>
  <bookViews>
    <workbookView xWindow="29040" yWindow="285" windowWidth="19410" windowHeight="16995" xr2:uid="{00000000-000D-0000-FFFF-FFFF00000000}"/>
  </bookViews>
  <sheets>
    <sheet name="Post-Graduation Status" sheetId="1" r:id="rId1"/>
    <sheet name="Data for Charts" sheetId="2" state="hidden" r:id="rId2"/>
  </sheets>
  <definedNames>
    <definedName name="_xlnm.Print_Area" localSheetId="1">'Data for Charts'!#REF!</definedName>
    <definedName name="_xlnm.Print_Area" localSheetId="0">'Post-Graduation Status'!$A$1:$O$72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N15" i="1"/>
  <c r="N13" i="1"/>
  <c r="N11" i="1"/>
  <c r="N9" i="1"/>
  <c r="N7" i="1"/>
  <c r="J17" i="1"/>
  <c r="G17" i="1"/>
  <c r="J15" i="1"/>
  <c r="G15" i="1"/>
  <c r="J13" i="1"/>
  <c r="G13" i="1"/>
  <c r="J11" i="1"/>
  <c r="G11" i="1"/>
  <c r="J9" i="1"/>
  <c r="J7" i="1"/>
  <c r="G9" i="1"/>
  <c r="G7" i="1"/>
  <c r="M6" i="1" l="1"/>
  <c r="M7" i="1" s="1"/>
  <c r="M8" i="1"/>
  <c r="M9" i="1" s="1"/>
  <c r="M10" i="1"/>
  <c r="M11" i="1" s="1"/>
  <c r="M12" i="1"/>
  <c r="M13" i="1" s="1"/>
  <c r="M14" i="1"/>
  <c r="M15" i="1" s="1"/>
  <c r="H5" i="2" l="1"/>
  <c r="H6" i="2"/>
  <c r="H7" i="2"/>
  <c r="H8" i="2"/>
  <c r="H9" i="2"/>
  <c r="H4" i="2"/>
  <c r="M16" i="1"/>
  <c r="M17" i="1" s="1"/>
  <c r="O18" i="1"/>
  <c r="N18" i="1"/>
  <c r="K18" i="1"/>
  <c r="J18" i="1"/>
  <c r="I18" i="1"/>
  <c r="H18" i="1"/>
  <c r="G18" i="1"/>
  <c r="F16" i="1"/>
  <c r="E18" i="1"/>
  <c r="D18" i="1"/>
  <c r="F14" i="1"/>
  <c r="F12" i="1"/>
  <c r="F10" i="1"/>
  <c r="F8" i="1"/>
  <c r="O17" i="1"/>
  <c r="K17" i="1"/>
  <c r="I17" i="1"/>
  <c r="H17" i="1"/>
  <c r="O15" i="1"/>
  <c r="K15" i="1"/>
  <c r="I15" i="1"/>
  <c r="H15" i="1"/>
  <c r="O13" i="1"/>
  <c r="K13" i="1"/>
  <c r="I13" i="1"/>
  <c r="H13" i="1"/>
  <c r="O11" i="1"/>
  <c r="K11" i="1"/>
  <c r="I11" i="1"/>
  <c r="H11" i="1"/>
  <c r="O9" i="1"/>
  <c r="K9" i="1"/>
  <c r="I9" i="1"/>
  <c r="H9" i="1"/>
  <c r="I7" i="1"/>
  <c r="O7" i="1"/>
  <c r="K7" i="1"/>
  <c r="H7" i="1"/>
  <c r="F6" i="1"/>
  <c r="N19" i="1" l="1"/>
  <c r="J19" i="1"/>
  <c r="G19" i="1"/>
  <c r="M18" i="1"/>
  <c r="M19" i="1" s="1"/>
  <c r="F18" i="1"/>
  <c r="K19" i="1"/>
  <c r="I19" i="1"/>
  <c r="H19" i="1"/>
  <c r="O19" i="1"/>
</calcChain>
</file>

<file path=xl/sharedStrings.xml><?xml version="1.0" encoding="utf-8"?>
<sst xmlns="http://schemas.openxmlformats.org/spreadsheetml/2006/main" count="58" uniqueCount="48">
  <si>
    <t>COLLEGE</t>
  </si>
  <si>
    <t>SEEKING</t>
  </si>
  <si>
    <t>Business</t>
  </si>
  <si>
    <t>Design</t>
  </si>
  <si>
    <t>Engineering</t>
  </si>
  <si>
    <t>Total</t>
  </si>
  <si>
    <t>SURVEY</t>
  </si>
  <si>
    <t xml:space="preserve">NOT </t>
  </si>
  <si>
    <t>Percent Respondents</t>
  </si>
  <si>
    <r>
      <t>EMPLOYED</t>
    </r>
    <r>
      <rPr>
        <vertAlign val="superscript"/>
        <sz val="9"/>
        <rFont val="Univers 55"/>
        <family val="2"/>
      </rPr>
      <t>2</t>
    </r>
  </si>
  <si>
    <t>NUMBER OF</t>
  </si>
  <si>
    <t>GRADUATES</t>
  </si>
  <si>
    <t>Liberal Arts and Sciences</t>
  </si>
  <si>
    <r>
      <t>IN IOWA</t>
    </r>
    <r>
      <rPr>
        <vertAlign val="superscript"/>
        <sz val="9"/>
        <rFont val="Univers 55"/>
        <family val="2"/>
      </rPr>
      <t>3</t>
    </r>
  </si>
  <si>
    <r>
      <t>PROF.</t>
    </r>
    <r>
      <rPr>
        <vertAlign val="superscript"/>
        <sz val="9"/>
        <rFont val="Univers 55"/>
        <family val="2"/>
      </rPr>
      <t>4</t>
    </r>
  </si>
  <si>
    <t>RESPONDENTS</t>
  </si>
  <si>
    <t>Human Sciences</t>
  </si>
  <si>
    <t>Agriculture and Life Sciences</t>
  </si>
  <si>
    <t>Employed</t>
  </si>
  <si>
    <t>Further Education</t>
  </si>
  <si>
    <t>Graduates</t>
  </si>
  <si>
    <t>IN IOWA</t>
  </si>
  <si>
    <t>TOTAL</t>
  </si>
  <si>
    <t>Employed in IA</t>
  </si>
  <si>
    <t>Further Education in IA</t>
  </si>
  <si>
    <r>
      <t>SEEKING</t>
    </r>
    <r>
      <rPr>
        <vertAlign val="superscript"/>
        <sz val="8"/>
        <rFont val="Univers 55"/>
      </rPr>
      <t>7</t>
    </r>
  </si>
  <si>
    <t>–––––EMPLOYED–––––</t>
  </si>
  <si>
    <r>
      <rPr>
        <vertAlign val="superscript"/>
        <sz val="8"/>
        <rFont val="Univers LT Std 55"/>
        <family val="2"/>
      </rPr>
      <t>1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Summary of graduates' first destinations; information from college Career Services offices' follow-up surveys conducted within six months after graduation.</t>
    </r>
  </si>
  <si>
    <r>
      <rPr>
        <vertAlign val="superscript"/>
        <sz val="8"/>
        <rFont val="Univers LT Std 55"/>
        <family val="2"/>
      </rPr>
      <t>2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Graduates responding to survey who had obtained full-time or part-time/temporary positions.</t>
    </r>
  </si>
  <si>
    <r>
      <rPr>
        <vertAlign val="superscript"/>
        <sz val="8"/>
        <rFont val="Univers LT Std 55"/>
        <family val="2"/>
      </rPr>
      <t>3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Some non-Iowa employment locations may be for initial training but position assignments to be in Iowa.</t>
    </r>
  </si>
  <si>
    <r>
      <rPr>
        <vertAlign val="superscript"/>
        <sz val="8"/>
        <rFont val="Univers LT Std 55"/>
        <family val="2"/>
      </rPr>
      <t>4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 xml:space="preserve">Employed graduates securing professional or major-related employment regardless of location. </t>
    </r>
  </si>
  <si>
    <r>
      <rPr>
        <vertAlign val="superscript"/>
        <sz val="8"/>
        <rFont val="Univers LT Std 55"/>
        <family val="2"/>
      </rPr>
      <t>5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Graduates responding to survey who were pursuing further education.</t>
    </r>
  </si>
  <si>
    <r>
      <rPr>
        <vertAlign val="superscript"/>
        <sz val="8"/>
        <rFont val="Univers LT Std 55"/>
        <family val="2"/>
      </rPr>
      <t>7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 xml:space="preserve">Graduates responding to survey who were seeking major-related positions.  </t>
    </r>
  </si>
  <si>
    <r>
      <rPr>
        <vertAlign val="superscript"/>
        <sz val="8"/>
        <rFont val="Univers LT Std 55"/>
        <family val="2"/>
      </rPr>
      <t>6</t>
    </r>
    <r>
      <rPr>
        <vertAlign val="superscript"/>
        <sz val="7.5"/>
        <rFont val="Univers LT Std 55"/>
        <family val="2"/>
      </rPr>
      <t xml:space="preserve"> </t>
    </r>
    <r>
      <rPr>
        <sz val="7.5"/>
        <rFont val="Univers LT Std 55"/>
        <family val="2"/>
      </rPr>
      <t>Graduates responding to survey who were either employed or pursuing further education (excludes non-respondents and not seeking).</t>
    </r>
  </si>
  <si>
    <t>Seeking</t>
  </si>
  <si>
    <t>No Info. or Not Seeking</t>
  </si>
  <si>
    <r>
      <t>OUTCOME</t>
    </r>
    <r>
      <rPr>
        <vertAlign val="superscript"/>
        <sz val="8"/>
        <rFont val="Univers 55"/>
      </rPr>
      <t>6</t>
    </r>
  </si>
  <si>
    <t>POSITIVE</t>
  </si>
  <si>
    <t>Data for chart</t>
  </si>
  <si>
    <t>Office of Institutional Research (Source: College Career Services Offices via Office of the Senior Vice President and Provost)</t>
  </si>
  <si>
    <r>
      <t xml:space="preserve">      FURTHER EDUCATION</t>
    </r>
    <r>
      <rPr>
        <vertAlign val="superscript"/>
        <sz val="8"/>
        <rFont val="Univers 55"/>
      </rPr>
      <t>5</t>
    </r>
  </si>
  <si>
    <t>Respondents</t>
  </si>
  <si>
    <t>Not Seeking</t>
  </si>
  <si>
    <t>Ag and Life Sci</t>
  </si>
  <si>
    <t>Human Sci</t>
  </si>
  <si>
    <t>LAS</t>
  </si>
  <si>
    <t>Last Updated: 4/1/2025</t>
  </si>
  <si>
    <r>
      <t>Post-Graduation Status of 2023-2024 Bachelor's Degree Recipients</t>
    </r>
    <r>
      <rPr>
        <vertAlign val="superscript"/>
        <sz val="12"/>
        <rFont val="Univers 55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</si>
</sst>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???0"/>
    <numFmt numFmtId="165" formatCode="0.0%"/>
    <numFmt numFmtId="166" formatCode="?,??0"/>
  </numFmts>
  <fonts count="36">
    <font>
      <sz val="10"/>
      <name val="Univers 55"/>
    </font>
    <font>
      <sz val="14"/>
      <name val="Univers 75 Black"/>
    </font>
    <font>
      <sz val="7"/>
      <name val="Univers 55"/>
      <family val="2"/>
    </font>
    <font>
      <i/>
      <sz val="10"/>
      <name val="Berkeley"/>
      <family val="1"/>
    </font>
    <font>
      <b/>
      <sz val="14"/>
      <name val="Univers 55"/>
      <family val="2"/>
    </font>
    <font>
      <b/>
      <sz val="10"/>
      <name val="Univers 55"/>
      <family val="2"/>
    </font>
    <font>
      <b/>
      <sz val="7"/>
      <name val="Univers 55"/>
      <family val="2"/>
    </font>
    <font>
      <b/>
      <sz val="8"/>
      <name val="Univers 55"/>
      <family val="2"/>
    </font>
    <font>
      <sz val="7"/>
      <name val="Univers 55"/>
      <family val="2"/>
    </font>
    <font>
      <i/>
      <sz val="10"/>
      <name val="Berkeley"/>
      <family val="1"/>
    </font>
    <font>
      <vertAlign val="superscript"/>
      <sz val="9"/>
      <name val="Univers 55"/>
      <family val="2"/>
    </font>
    <font>
      <b/>
      <sz val="7"/>
      <name val="Univers 45 Light"/>
      <family val="2"/>
    </font>
    <font>
      <vertAlign val="superscript"/>
      <sz val="12"/>
      <name val="Univers 55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Berkeley"/>
      <family val="1"/>
    </font>
    <font>
      <b/>
      <sz val="7"/>
      <name val="Univers 55"/>
    </font>
    <font>
      <sz val="8"/>
      <name val="Univers LT Std 55"/>
      <family val="2"/>
    </font>
    <font>
      <vertAlign val="superscript"/>
      <sz val="8"/>
      <name val="Univers LT Std 55"/>
      <family val="2"/>
    </font>
    <font>
      <vertAlign val="superscript"/>
      <sz val="8"/>
      <name val="Univers 55"/>
    </font>
    <font>
      <vertAlign val="superscript"/>
      <sz val="7.5"/>
      <name val="Univers LT Std 55"/>
      <family val="2"/>
    </font>
    <font>
      <sz val="7.5"/>
      <name val="Univers LT Std 55"/>
      <family val="2"/>
    </font>
    <font>
      <sz val="7.5"/>
      <color indexed="8"/>
      <name val="Univers LT Std 55"/>
      <family val="2"/>
    </font>
    <font>
      <b/>
      <i/>
      <sz val="20"/>
      <name val="Arial"/>
      <family val="2"/>
    </font>
    <font>
      <i/>
      <sz val="20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name val="Univers 55"/>
    </font>
    <font>
      <sz val="9"/>
      <name val="Univers 55"/>
      <family val="2"/>
    </font>
    <font>
      <sz val="9"/>
      <name val="Univers 55"/>
    </font>
    <font>
      <b/>
      <sz val="9"/>
      <name val="Univers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16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6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left"/>
    </xf>
    <xf numFmtId="164" fontId="9" fillId="0" borderId="0" xfId="0" applyNumberFormat="1" applyFont="1"/>
    <xf numFmtId="165" fontId="8" fillId="0" borderId="0" xfId="0" applyNumberFormat="1" applyFont="1"/>
    <xf numFmtId="0" fontId="11" fillId="0" borderId="0" xfId="0" applyFont="1"/>
    <xf numFmtId="165" fontId="11" fillId="0" borderId="0" xfId="0" applyNumberFormat="1" applyFont="1"/>
    <xf numFmtId="165" fontId="8" fillId="0" borderId="1" xfId="0" applyNumberFormat="1" applyFont="1" applyBorder="1"/>
    <xf numFmtId="164" fontId="3" fillId="0" borderId="0" xfId="0" applyNumberFormat="1" applyFont="1"/>
    <xf numFmtId="165" fontId="8" fillId="2" borderId="0" xfId="0" applyNumberFormat="1" applyFont="1" applyFill="1"/>
    <xf numFmtId="165" fontId="8" fillId="2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left"/>
    </xf>
    <xf numFmtId="165" fontId="8" fillId="3" borderId="0" xfId="0" applyNumberFormat="1" applyFont="1" applyFill="1" applyAlignment="1">
      <alignment horizontal="center"/>
    </xf>
    <xf numFmtId="0" fontId="16" fillId="0" borderId="1" xfId="0" applyFont="1" applyBorder="1" applyAlignment="1">
      <alignment horizontal="center" wrapText="1"/>
    </xf>
    <xf numFmtId="164" fontId="8" fillId="3" borderId="0" xfId="0" applyNumberFormat="1" applyFont="1" applyFill="1" applyAlignment="1">
      <alignment horizontal="left"/>
    </xf>
    <xf numFmtId="166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left"/>
    </xf>
    <xf numFmtId="165" fontId="8" fillId="3" borderId="1" xfId="0" applyNumberFormat="1" applyFont="1" applyFill="1" applyBorder="1" applyAlignment="1">
      <alignment horizontal="left"/>
    </xf>
    <xf numFmtId="166" fontId="8" fillId="3" borderId="1" xfId="0" applyNumberFormat="1" applyFont="1" applyFill="1" applyBorder="1" applyAlignment="1">
      <alignment horizontal="center"/>
    </xf>
    <xf numFmtId="165" fontId="16" fillId="3" borderId="0" xfId="0" applyNumberFormat="1" applyFont="1" applyFill="1" applyAlignment="1">
      <alignment horizontal="center"/>
    </xf>
    <xf numFmtId="166" fontId="11" fillId="3" borderId="0" xfId="0" applyNumberFormat="1" applyFont="1" applyFill="1" applyAlignment="1">
      <alignment horizontal="left"/>
    </xf>
    <xf numFmtId="165" fontId="11" fillId="3" borderId="0" xfId="0" applyNumberFormat="1" applyFont="1" applyFill="1" applyAlignment="1">
      <alignment horizontal="left"/>
    </xf>
    <xf numFmtId="166" fontId="11" fillId="3" borderId="0" xfId="0" applyNumberFormat="1" applyFont="1" applyFill="1" applyAlignment="1">
      <alignment horizontal="center"/>
    </xf>
    <xf numFmtId="165" fontId="11" fillId="3" borderId="0" xfId="0" applyNumberFormat="1" applyFont="1" applyFill="1" applyAlignment="1">
      <alignment horizontal="center"/>
    </xf>
    <xf numFmtId="164" fontId="6" fillId="0" borderId="3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6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6" fontId="2" fillId="3" borderId="0" xfId="0" applyNumberFormat="1" applyFont="1" applyFill="1" applyAlignment="1">
      <alignment horizontal="center"/>
    </xf>
    <xf numFmtId="0" fontId="17" fillId="0" borderId="0" xfId="0" applyFont="1"/>
    <xf numFmtId="165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166" fontId="8" fillId="2" borderId="0" xfId="0" applyNumberFormat="1" applyFont="1" applyFill="1" applyAlignment="1">
      <alignment horizontal="right"/>
    </xf>
    <xf numFmtId="0" fontId="6" fillId="0" borderId="1" xfId="0" applyFont="1" applyBorder="1" applyAlignment="1">
      <alignment horizontal="right" wrapText="1"/>
    </xf>
    <xf numFmtId="0" fontId="22" fillId="0" borderId="0" xfId="0" applyFont="1"/>
    <xf numFmtId="3" fontId="22" fillId="0" borderId="0" xfId="0" applyNumberFormat="1" applyFont="1" applyAlignment="1">
      <alignment horizontal="right"/>
    </xf>
    <xf numFmtId="0" fontId="21" fillId="0" borderId="0" xfId="0" applyFont="1"/>
    <xf numFmtId="165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wrapText="1"/>
    </xf>
    <xf numFmtId="3" fontId="25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166" fontId="8" fillId="2" borderId="0" xfId="0" applyNumberFormat="1" applyFont="1" applyFill="1" applyAlignment="1">
      <alignment horizontal="left"/>
    </xf>
    <xf numFmtId="166" fontId="8" fillId="3" borderId="0" xfId="0" applyNumberFormat="1" applyFont="1" applyFill="1" applyAlignment="1">
      <alignment horizontal="left"/>
    </xf>
    <xf numFmtId="166" fontId="11" fillId="3" borderId="2" xfId="0" applyNumberFormat="1" applyFont="1" applyFill="1" applyBorder="1" applyAlignment="1">
      <alignment horizontal="center"/>
    </xf>
    <xf numFmtId="166" fontId="11" fillId="3" borderId="2" xfId="0" applyNumberFormat="1" applyFont="1" applyFill="1" applyBorder="1" applyAlignment="1">
      <alignment horizontal="right"/>
    </xf>
    <xf numFmtId="165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/>
    </xf>
    <xf numFmtId="165" fontId="33" fillId="0" borderId="0" xfId="0" applyNumberFormat="1" applyFont="1" applyAlignment="1">
      <alignment horizontal="center" wrapText="1"/>
    </xf>
    <xf numFmtId="164" fontId="33" fillId="0" borderId="1" xfId="0" applyNumberFormat="1" applyFont="1" applyBorder="1" applyAlignment="1">
      <alignment horizontal="center" wrapText="1"/>
    </xf>
    <xf numFmtId="166" fontId="35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3" fontId="33" fillId="4" borderId="0" xfId="0" applyNumberFormat="1" applyFont="1" applyFill="1" applyAlignment="1">
      <alignment horizontal="center"/>
    </xf>
    <xf numFmtId="3" fontId="33" fillId="4" borderId="1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2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165" fontId="29" fillId="0" borderId="0" xfId="0" applyNumberFormat="1" applyFont="1" applyAlignment="1">
      <alignment horizontal="center" vertical="center" wrapText="1"/>
    </xf>
    <xf numFmtId="3" fontId="25" fillId="0" borderId="0" xfId="1" applyNumberFormat="1" applyFont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49" fontId="0" fillId="0" borderId="0" xfId="0" applyNumberFormat="1"/>
    <xf numFmtId="164" fontId="3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r>
              <a:rPr lang="en-US"/>
              <a:t>Number of Graduates by Category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146710141857305E-2"/>
          <c:y val="0.12398317994491334"/>
          <c:w val="0.73460701033060527"/>
          <c:h val="0.7382858814202476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'Data for Charts'!$D$3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076D54"/>
            </a:solidFill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Charts'!$D$4:$D$9</c:f>
              <c:numCache>
                <c:formatCode>?,??0</c:formatCode>
                <c:ptCount val="6"/>
                <c:pt idx="0">
                  <c:v>726</c:v>
                </c:pt>
                <c:pt idx="1">
                  <c:v>843</c:v>
                </c:pt>
                <c:pt idx="2">
                  <c:v>255</c:v>
                </c:pt>
                <c:pt idx="3">
                  <c:v>952</c:v>
                </c:pt>
                <c:pt idx="4">
                  <c:v>467</c:v>
                </c:pt>
                <c:pt idx="5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B-4080-BB8A-AC8592763699}"/>
            </c:ext>
          </c:extLst>
        </c:ser>
        <c:ser>
          <c:idx val="6"/>
          <c:order val="1"/>
          <c:tx>
            <c:strRef>
              <c:f>'Data for Charts'!$F$3</c:f>
              <c:strCache>
                <c:ptCount val="1"/>
                <c:pt idx="0">
                  <c:v>Further Education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Charts'!$F$4:$F$9</c:f>
              <c:numCache>
                <c:formatCode>?,??0</c:formatCode>
                <c:ptCount val="6"/>
                <c:pt idx="0">
                  <c:v>202</c:v>
                </c:pt>
                <c:pt idx="1">
                  <c:v>84</c:v>
                </c:pt>
                <c:pt idx="2">
                  <c:v>16</c:v>
                </c:pt>
                <c:pt idx="3">
                  <c:v>105</c:v>
                </c:pt>
                <c:pt idx="4">
                  <c:v>173</c:v>
                </c:pt>
                <c:pt idx="5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B-4080-BB8A-AC8592763699}"/>
            </c:ext>
          </c:extLst>
        </c:ser>
        <c:ser>
          <c:idx val="0"/>
          <c:order val="2"/>
          <c:tx>
            <c:strRef>
              <c:f>'Data for Charts'!$H$3</c:f>
              <c:strCache>
                <c:ptCount val="1"/>
                <c:pt idx="0">
                  <c:v>No Info. or Not Seeking</c:v>
                </c:pt>
              </c:strCache>
            </c:strRef>
          </c:tx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Charts'!$H$4:$H$9</c:f>
              <c:numCache>
                <c:formatCode>#,##0</c:formatCode>
                <c:ptCount val="6"/>
                <c:pt idx="0">
                  <c:v>101</c:v>
                </c:pt>
                <c:pt idx="1">
                  <c:v>94</c:v>
                </c:pt>
                <c:pt idx="2">
                  <c:v>72</c:v>
                </c:pt>
                <c:pt idx="3">
                  <c:v>150</c:v>
                </c:pt>
                <c:pt idx="4">
                  <c:v>129</c:v>
                </c:pt>
                <c:pt idx="5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6B-4080-BB8A-AC8592763699}"/>
            </c:ext>
          </c:extLst>
        </c:ser>
        <c:ser>
          <c:idx val="1"/>
          <c:order val="3"/>
          <c:tx>
            <c:strRef>
              <c:f>'Data for Charts'!$I$3</c:f>
              <c:strCache>
                <c:ptCount val="1"/>
                <c:pt idx="0">
                  <c:v>Seeking</c:v>
                </c:pt>
              </c:strCache>
            </c:strRef>
          </c:tx>
          <c:invertIfNegative val="0"/>
          <c:val>
            <c:numRef>
              <c:f>'Data for Charts'!$I$4:$I$9</c:f>
              <c:numCache>
                <c:formatCode>?,??0</c:formatCode>
                <c:ptCount val="6"/>
                <c:pt idx="0">
                  <c:v>14</c:v>
                </c:pt>
                <c:pt idx="1">
                  <c:v>49</c:v>
                </c:pt>
                <c:pt idx="2">
                  <c:v>25</c:v>
                </c:pt>
                <c:pt idx="3">
                  <c:v>64</c:v>
                </c:pt>
                <c:pt idx="4">
                  <c:v>24</c:v>
                </c:pt>
                <c:pt idx="5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A27-4622-8482-E3A7993B1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3536"/>
        <c:axId val="6794320"/>
      </c:barChart>
      <c:catAx>
        <c:axId val="67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Berkeley"/>
                <a:cs typeface="Berkeley"/>
              </a:defRPr>
            </a:pPr>
            <a:endParaRPr lang="en-US"/>
          </a:p>
        </c:txPr>
        <c:crossAx val="6794320"/>
        <c:crosses val="autoZero"/>
        <c:auto val="1"/>
        <c:lblAlgn val="ctr"/>
        <c:lblOffset val="100"/>
        <c:noMultiLvlLbl val="0"/>
      </c:catAx>
      <c:valAx>
        <c:axId val="6794320"/>
        <c:scaling>
          <c:orientation val="minMax"/>
        </c:scaling>
        <c:delete val="0"/>
        <c:axPos val="l"/>
        <c:majorGridlines/>
        <c:numFmt formatCode="?,??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6793536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endParaRPr lang="en-US"/>
          </a:p>
        </c:txPr>
      </c:legendEntry>
      <c:layout>
        <c:manualLayout>
          <c:xMode val="edge"/>
          <c:yMode val="edge"/>
          <c:x val="0.82130177514792901"/>
          <c:y val="0.21680884517070337"/>
          <c:w val="0.17869821031192273"/>
          <c:h val="0.43783986571272637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Univers 45 Light"/>
                <a:ea typeface="Univers 45 Light"/>
                <a:cs typeface="Univers 45 Light"/>
              </a:defRPr>
            </a:pPr>
            <a:r>
              <a:rPr lang="en-US"/>
              <a:t>Number of Graduates Staying in</a:t>
            </a:r>
            <a:r>
              <a:rPr lang="en-US" baseline="0"/>
              <a:t> Iowa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146710141857305E-2"/>
          <c:y val="0.13296189667477545"/>
          <c:w val="0.73460701033060527"/>
          <c:h val="0.7382858814202476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'Data for Charts'!$E$3</c:f>
              <c:strCache>
                <c:ptCount val="1"/>
                <c:pt idx="0">
                  <c:v>Employed in IA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Charts'!$E$4:$E$9</c:f>
              <c:numCache>
                <c:formatCode>?,??0</c:formatCode>
                <c:ptCount val="6"/>
                <c:pt idx="0">
                  <c:v>434</c:v>
                </c:pt>
                <c:pt idx="1">
                  <c:v>465</c:v>
                </c:pt>
                <c:pt idx="2">
                  <c:v>123</c:v>
                </c:pt>
                <c:pt idx="3">
                  <c:v>338</c:v>
                </c:pt>
                <c:pt idx="4">
                  <c:v>270</c:v>
                </c:pt>
                <c:pt idx="5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0-49A8-B542-88E0FD48F035}"/>
            </c:ext>
          </c:extLst>
        </c:ser>
        <c:ser>
          <c:idx val="6"/>
          <c:order val="1"/>
          <c:tx>
            <c:strRef>
              <c:f>'Data for Charts'!$G$3</c:f>
              <c:strCache>
                <c:ptCount val="1"/>
                <c:pt idx="0">
                  <c:v>Further Education in IA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'Data for Charts'!$A$4:$A$9</c:f>
              <c:strCache>
                <c:ptCount val="6"/>
                <c:pt idx="0">
                  <c:v>Ag and Life Sci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Human Sci</c:v>
                </c:pt>
                <c:pt idx="5">
                  <c:v>LAS</c:v>
                </c:pt>
              </c:strCache>
            </c:strRef>
          </c:cat>
          <c:val>
            <c:numRef>
              <c:f>'Data for Charts'!$G$4:$G$9</c:f>
              <c:numCache>
                <c:formatCode>?,??0</c:formatCode>
                <c:ptCount val="6"/>
                <c:pt idx="0">
                  <c:v>113</c:v>
                </c:pt>
                <c:pt idx="1">
                  <c:v>55</c:v>
                </c:pt>
                <c:pt idx="2">
                  <c:v>7</c:v>
                </c:pt>
                <c:pt idx="3">
                  <c:v>72</c:v>
                </c:pt>
                <c:pt idx="4">
                  <c:v>101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0-49A8-B542-88E0FD48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5104"/>
        <c:axId val="6795496"/>
      </c:barChart>
      <c:catAx>
        <c:axId val="67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Berkeley"/>
                <a:cs typeface="Berkeley"/>
              </a:defRPr>
            </a:pPr>
            <a:endParaRPr lang="en-US"/>
          </a:p>
        </c:txPr>
        <c:crossAx val="6795496"/>
        <c:crosses val="autoZero"/>
        <c:auto val="1"/>
        <c:lblAlgn val="ctr"/>
        <c:lblOffset val="100"/>
        <c:noMultiLvlLbl val="0"/>
      </c:catAx>
      <c:valAx>
        <c:axId val="6795496"/>
        <c:scaling>
          <c:orientation val="minMax"/>
          <c:max val="1200"/>
        </c:scaling>
        <c:delete val="0"/>
        <c:axPos val="l"/>
        <c:majorGridlines/>
        <c:numFmt formatCode="?,??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679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30177514792901"/>
          <c:y val="0.30726298891272713"/>
          <c:w val="0.13690264350451298"/>
          <c:h val="0.3308799507732477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55683</xdr:rowOff>
    </xdr:from>
    <xdr:to>
      <xdr:col>15</xdr:col>
      <xdr:colOff>0</xdr:colOff>
      <xdr:row>1</xdr:row>
      <xdr:rowOff>1631</xdr:rowOff>
    </xdr:to>
    <xdr:grpSp>
      <xdr:nvGrpSpPr>
        <xdr:cNvPr id="1299" name="Group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GrpSpPr>
          <a:grpSpLocks noChangeAspect="1"/>
        </xdr:cNvGrpSpPr>
      </xdr:nvGrpSpPr>
      <xdr:grpSpPr bwMode="auto">
        <a:xfrm>
          <a:off x="0" y="55683"/>
          <a:ext cx="8122227" cy="136448"/>
          <a:chOff x="1" y="18"/>
          <a:chExt cx="944" cy="11"/>
        </a:xfrm>
      </xdr:grpSpPr>
      <xdr:pic>
        <xdr:nvPicPr>
          <xdr:cNvPr id="1302" name="Picture 12">
            <a:extLst>
              <a:ext uri="{FF2B5EF4-FFF2-40B4-BE49-F238E27FC236}">
                <a16:creationId xmlns:a16="http://schemas.microsoft.com/office/drawing/2014/main" id="{00000000-0008-0000-0000-00001605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" y="18"/>
            <a:ext cx="121" cy="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03" name="Line 13">
            <a:extLst>
              <a:ext uri="{FF2B5EF4-FFF2-40B4-BE49-F238E27FC236}">
                <a16:creationId xmlns:a16="http://schemas.microsoft.com/office/drawing/2014/main" id="{00000000-0008-0000-0000-00001705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94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637443</xdr:colOff>
      <xdr:row>28</xdr:row>
      <xdr:rowOff>114302</xdr:rowOff>
    </xdr:from>
    <xdr:to>
      <xdr:col>14</xdr:col>
      <xdr:colOff>7327</xdr:colOff>
      <xdr:row>47</xdr:row>
      <xdr:rowOff>10259</xdr:rowOff>
    </xdr:to>
    <xdr:graphicFrame macro="">
      <xdr:nvGraphicFramePr>
        <xdr:cNvPr id="1300" name="Chart 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637442</xdr:colOff>
      <xdr:row>49</xdr:row>
      <xdr:rowOff>58614</xdr:rowOff>
    </xdr:from>
    <xdr:to>
      <xdr:col>14</xdr:col>
      <xdr:colOff>36634</xdr:colOff>
      <xdr:row>68</xdr:row>
      <xdr:rowOff>96713</xdr:rowOff>
    </xdr:to>
    <xdr:graphicFrame macro="">
      <xdr:nvGraphicFramePr>
        <xdr:cNvPr id="1301" name="Chart 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14"/>
  <sheetViews>
    <sheetView showGridLines="0" tabSelected="1" view="pageBreakPreview" zoomScale="110" zoomScaleNormal="130" zoomScaleSheetLayoutView="110" zoomScalePageLayoutView="75" workbookViewId="0">
      <selection activeCell="Q14" sqref="Q14"/>
    </sheetView>
  </sheetViews>
  <sheetFormatPr defaultColWidth="11.42578125" defaultRowHeight="12.75"/>
  <cols>
    <col min="1" max="1" width="0.7109375" style="3" customWidth="1"/>
    <col min="2" max="2" width="17.42578125" style="3" customWidth="1"/>
    <col min="3" max="3" width="2.5703125" style="3" customWidth="1"/>
    <col min="4" max="4" width="8.42578125" style="1" customWidth="1"/>
    <col min="5" max="5" width="6.7109375" style="1" customWidth="1"/>
    <col min="6" max="6" width="7" style="1" customWidth="1"/>
    <col min="7" max="7" width="11.42578125" style="1" customWidth="1"/>
    <col min="8" max="8" width="8.5703125" style="1" customWidth="1"/>
    <col min="9" max="9" width="7.42578125" style="1" customWidth="1"/>
    <col min="10" max="10" width="12.28515625" style="1" customWidth="1"/>
    <col min="11" max="11" width="7.5703125" style="1" customWidth="1"/>
    <col min="12" max="12" width="1.28515625" style="1" customWidth="1"/>
    <col min="13" max="13" width="10.5703125" style="1" customWidth="1"/>
    <col min="14" max="14" width="9.42578125" style="1" customWidth="1"/>
    <col min="15" max="15" width="10.28515625" style="1" customWidth="1"/>
  </cols>
  <sheetData>
    <row r="1" spans="1:15" ht="1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s="2" customFormat="1" ht="19.350000000000001" customHeight="1">
      <c r="A2" s="103" t="s">
        <v>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5" ht="11.1" customHeight="1">
      <c r="A3" s="25"/>
      <c r="B3" s="20"/>
      <c r="C3" s="20"/>
      <c r="M3" s="9"/>
    </row>
    <row r="4" spans="1:15" s="10" customFormat="1" ht="11.65" customHeight="1">
      <c r="A4" s="7"/>
      <c r="B4" s="11"/>
      <c r="C4" s="106" t="s">
        <v>10</v>
      </c>
      <c r="D4" s="106"/>
      <c r="E4" s="106" t="s">
        <v>6</v>
      </c>
      <c r="F4" s="106"/>
      <c r="H4" s="105" t="s">
        <v>26</v>
      </c>
      <c r="I4" s="105"/>
      <c r="J4" s="106" t="s">
        <v>40</v>
      </c>
      <c r="K4" s="106"/>
      <c r="L4" s="106"/>
      <c r="M4" s="9" t="s">
        <v>37</v>
      </c>
      <c r="N4" s="8"/>
      <c r="O4" s="9" t="s">
        <v>7</v>
      </c>
    </row>
    <row r="5" spans="1:15" s="6" customFormat="1" ht="12.75" customHeight="1">
      <c r="A5" s="4" t="s">
        <v>0</v>
      </c>
      <c r="B5" s="4"/>
      <c r="C5" s="107" t="s">
        <v>11</v>
      </c>
      <c r="D5" s="107"/>
      <c r="E5" s="107" t="s">
        <v>15</v>
      </c>
      <c r="F5" s="107"/>
      <c r="G5" s="5" t="s">
        <v>9</v>
      </c>
      <c r="H5" s="5" t="s">
        <v>13</v>
      </c>
      <c r="I5" s="54" t="s">
        <v>14</v>
      </c>
      <c r="J5" s="32" t="s">
        <v>22</v>
      </c>
      <c r="K5" s="5" t="s">
        <v>21</v>
      </c>
      <c r="L5" s="5"/>
      <c r="M5" s="5" t="s">
        <v>36</v>
      </c>
      <c r="N5" s="5" t="s">
        <v>25</v>
      </c>
      <c r="O5" s="5" t="s">
        <v>1</v>
      </c>
    </row>
    <row r="6" spans="1:15" s="12" customFormat="1" ht="12" customHeight="1">
      <c r="A6" s="30" t="s">
        <v>17</v>
      </c>
      <c r="B6" s="30"/>
      <c r="C6" s="30"/>
      <c r="D6" s="28">
        <v>1043</v>
      </c>
      <c r="E6" s="28">
        <v>952</v>
      </c>
      <c r="F6" s="29">
        <f>E6/D6</f>
        <v>0.91275167785234901</v>
      </c>
      <c r="G6" s="28">
        <v>726</v>
      </c>
      <c r="H6" s="28">
        <v>434</v>
      </c>
      <c r="I6" s="52">
        <v>685</v>
      </c>
      <c r="J6" s="28">
        <v>202</v>
      </c>
      <c r="K6" s="28">
        <v>113</v>
      </c>
      <c r="L6" s="28"/>
      <c r="M6" s="28">
        <f>G6+J6</f>
        <v>928</v>
      </c>
      <c r="N6" s="47">
        <v>14</v>
      </c>
      <c r="O6" s="47">
        <v>10</v>
      </c>
    </row>
    <row r="7" spans="1:15" s="21" customFormat="1" ht="12" customHeight="1">
      <c r="A7" s="26"/>
      <c r="B7" s="27" t="s">
        <v>8</v>
      </c>
      <c r="C7" s="27"/>
      <c r="D7" s="28"/>
      <c r="E7" s="28"/>
      <c r="F7" s="29"/>
      <c r="G7" s="48">
        <f>G6/(E6-O6)</f>
        <v>0.77070063694267521</v>
      </c>
      <c r="H7" s="29">
        <f>H6/G6</f>
        <v>0.59779614325068875</v>
      </c>
      <c r="I7" s="51">
        <f>I6/G6</f>
        <v>0.94352617079889811</v>
      </c>
      <c r="J7" s="29">
        <f>J6/(E6-O6)</f>
        <v>0.21443736730360935</v>
      </c>
      <c r="K7" s="29">
        <f>K6/J6</f>
        <v>0.55940594059405946</v>
      </c>
      <c r="L7" s="29"/>
      <c r="M7" s="29">
        <f>M6/(E6-O6)</f>
        <v>0.9851380042462845</v>
      </c>
      <c r="N7" s="48">
        <f>N6/(E6-O6)</f>
        <v>1.4861995753715499E-2</v>
      </c>
      <c r="O7" s="48">
        <f>O6/E6</f>
        <v>1.050420168067227E-2</v>
      </c>
    </row>
    <row r="8" spans="1:15" s="12" customFormat="1" ht="12" customHeight="1">
      <c r="A8" s="13" t="s">
        <v>2</v>
      </c>
      <c r="B8" s="33"/>
      <c r="C8" s="33"/>
      <c r="D8" s="34">
        <v>1070</v>
      </c>
      <c r="E8" s="34">
        <v>980</v>
      </c>
      <c r="F8" s="31">
        <f>E8/D8</f>
        <v>0.91588785046728971</v>
      </c>
      <c r="G8" s="34">
        <v>843</v>
      </c>
      <c r="H8" s="34">
        <v>465</v>
      </c>
      <c r="I8" s="73">
        <v>805</v>
      </c>
      <c r="J8" s="34">
        <v>84</v>
      </c>
      <c r="K8" s="34">
        <v>55</v>
      </c>
      <c r="L8" s="34"/>
      <c r="M8" s="34">
        <f>G8+J8</f>
        <v>927</v>
      </c>
      <c r="N8" s="49">
        <v>49</v>
      </c>
      <c r="O8" s="49">
        <v>4</v>
      </c>
    </row>
    <row r="9" spans="1:15" s="21" customFormat="1" ht="12" customHeight="1">
      <c r="B9" s="35" t="s">
        <v>8</v>
      </c>
      <c r="C9" s="35"/>
      <c r="D9" s="34"/>
      <c r="E9" s="34"/>
      <c r="F9" s="31"/>
      <c r="G9" s="58">
        <f>G8/(E8-O8)</f>
        <v>0.86372950819672134</v>
      </c>
      <c r="H9" s="15">
        <f>H8/G8</f>
        <v>0.55160142348754448</v>
      </c>
      <c r="I9" s="72">
        <f>I8/G8</f>
        <v>0.95492289442467382</v>
      </c>
      <c r="J9" s="15">
        <f>J8/(E8-O8)</f>
        <v>8.6065573770491802E-2</v>
      </c>
      <c r="K9" s="15">
        <f>K8/J8</f>
        <v>0.65476190476190477</v>
      </c>
      <c r="L9" s="15"/>
      <c r="M9" s="15">
        <f>M8/(E8-O8)</f>
        <v>0.94979508196721307</v>
      </c>
      <c r="N9" s="58">
        <f>N8/(E8-O8)</f>
        <v>5.0204918032786885E-2</v>
      </c>
      <c r="O9" s="58">
        <f>O8/E8</f>
        <v>4.0816326530612249E-3</v>
      </c>
    </row>
    <row r="10" spans="1:15" s="12" customFormat="1" ht="12" customHeight="1">
      <c r="A10" s="30" t="s">
        <v>3</v>
      </c>
      <c r="B10" s="30"/>
      <c r="C10" s="30"/>
      <c r="D10" s="28">
        <v>368</v>
      </c>
      <c r="E10" s="28">
        <v>299</v>
      </c>
      <c r="F10" s="29">
        <f>E10/D10</f>
        <v>0.8125</v>
      </c>
      <c r="G10" s="28">
        <v>255</v>
      </c>
      <c r="H10" s="28">
        <v>123</v>
      </c>
      <c r="I10" s="52">
        <v>242</v>
      </c>
      <c r="J10" s="28">
        <v>16</v>
      </c>
      <c r="K10" s="28">
        <v>7</v>
      </c>
      <c r="L10" s="28"/>
      <c r="M10" s="28">
        <f>G10+J10</f>
        <v>271</v>
      </c>
      <c r="N10" s="47">
        <v>25</v>
      </c>
      <c r="O10" s="47">
        <v>3</v>
      </c>
    </row>
    <row r="11" spans="1:15" s="21" customFormat="1" ht="12" customHeight="1">
      <c r="A11" s="26"/>
      <c r="B11" s="27" t="s">
        <v>8</v>
      </c>
      <c r="C11" s="27"/>
      <c r="D11" s="28"/>
      <c r="E11" s="28"/>
      <c r="F11" s="29"/>
      <c r="G11" s="48">
        <f>G10/(E10-O10)</f>
        <v>0.86148648648648651</v>
      </c>
      <c r="H11" s="29">
        <f>H10/G10</f>
        <v>0.4823529411764706</v>
      </c>
      <c r="I11" s="51">
        <f>I10/G10</f>
        <v>0.94901960784313721</v>
      </c>
      <c r="J11" s="29">
        <f>J10/(E10-O10)</f>
        <v>5.4054054054054057E-2</v>
      </c>
      <c r="K11" s="29">
        <f>K10/J10</f>
        <v>0.4375</v>
      </c>
      <c r="L11" s="29"/>
      <c r="M11" s="29">
        <f>M10/(E10-O10)</f>
        <v>0.91554054054054057</v>
      </c>
      <c r="N11" s="48">
        <f>N10/(E10-O10)</f>
        <v>8.4459459459459457E-2</v>
      </c>
      <c r="O11" s="48">
        <f>O10/E10</f>
        <v>1.0033444816053512E-2</v>
      </c>
    </row>
    <row r="12" spans="1:15" s="12" customFormat="1" ht="12" customHeight="1">
      <c r="A12" s="13" t="s">
        <v>4</v>
      </c>
      <c r="B12" s="33"/>
      <c r="C12" s="33"/>
      <c r="D12" s="34">
        <v>1271</v>
      </c>
      <c r="E12" s="34">
        <v>1123</v>
      </c>
      <c r="F12" s="31">
        <f>E12/D12</f>
        <v>0.88355625491738787</v>
      </c>
      <c r="G12" s="34">
        <v>952</v>
      </c>
      <c r="H12" s="34">
        <v>338</v>
      </c>
      <c r="I12" s="74">
        <v>950</v>
      </c>
      <c r="J12" s="34">
        <v>105</v>
      </c>
      <c r="K12" s="34">
        <v>72</v>
      </c>
      <c r="L12" s="34"/>
      <c r="M12" s="34">
        <f>G12+J12</f>
        <v>1057</v>
      </c>
      <c r="N12" s="49">
        <v>64</v>
      </c>
      <c r="O12" s="49">
        <v>2</v>
      </c>
    </row>
    <row r="13" spans="1:15" s="21" customFormat="1" ht="12" customHeight="1">
      <c r="B13" s="35" t="s">
        <v>8</v>
      </c>
      <c r="C13" s="35"/>
      <c r="D13" s="34"/>
      <c r="E13" s="34"/>
      <c r="F13" s="31"/>
      <c r="G13" s="58">
        <f>G12/(E12-O12)</f>
        <v>0.84924174843889388</v>
      </c>
      <c r="H13" s="15">
        <f>H12/G12</f>
        <v>0.3550420168067227</v>
      </c>
      <c r="I13" s="72">
        <f>I12/G12</f>
        <v>0.99789915966386555</v>
      </c>
      <c r="J13" s="15">
        <f>J12/(E12-O12)</f>
        <v>9.3666369313113299E-2</v>
      </c>
      <c r="K13" s="15">
        <f>K12/J12</f>
        <v>0.68571428571428572</v>
      </c>
      <c r="L13" s="15"/>
      <c r="M13" s="15">
        <f>M12/(E12-O12)</f>
        <v>0.94290811775200711</v>
      </c>
      <c r="N13" s="58">
        <f>N12/(E12-O12)</f>
        <v>5.7091882247992866E-2</v>
      </c>
      <c r="O13" s="58">
        <f>O12/E12</f>
        <v>1.7809439002671415E-3</v>
      </c>
    </row>
    <row r="14" spans="1:15" s="21" customFormat="1" ht="12" customHeight="1">
      <c r="A14" s="26" t="s">
        <v>16</v>
      </c>
      <c r="B14" s="27"/>
      <c r="C14" s="27"/>
      <c r="D14" s="28">
        <v>793</v>
      </c>
      <c r="E14" s="28">
        <v>677</v>
      </c>
      <c r="F14" s="29">
        <f>E14/D14</f>
        <v>0.8537200504413619</v>
      </c>
      <c r="G14" s="28">
        <v>467</v>
      </c>
      <c r="H14" s="28">
        <v>270</v>
      </c>
      <c r="I14" s="53">
        <v>424</v>
      </c>
      <c r="J14" s="28">
        <v>173</v>
      </c>
      <c r="K14" s="28">
        <v>101</v>
      </c>
      <c r="L14" s="28"/>
      <c r="M14" s="28">
        <f>G14+J14</f>
        <v>640</v>
      </c>
      <c r="N14" s="47">
        <v>24</v>
      </c>
      <c r="O14" s="47">
        <v>13</v>
      </c>
    </row>
    <row r="15" spans="1:15" s="21" customFormat="1" ht="12" customHeight="1">
      <c r="A15" s="26"/>
      <c r="B15" s="27" t="s">
        <v>8</v>
      </c>
      <c r="C15" s="27"/>
      <c r="D15" s="28"/>
      <c r="E15" s="28"/>
      <c r="F15" s="29"/>
      <c r="G15" s="48">
        <f>G14/(E14-O14)</f>
        <v>0.70331325301204817</v>
      </c>
      <c r="H15" s="29">
        <f>H14/G14</f>
        <v>0.57815845824411138</v>
      </c>
      <c r="I15" s="51">
        <f>I14/G14</f>
        <v>0.90792291220556742</v>
      </c>
      <c r="J15" s="29">
        <f>J14/(E14-O14)</f>
        <v>0.26054216867469882</v>
      </c>
      <c r="K15" s="29">
        <f>K14/J14</f>
        <v>0.58381502890173409</v>
      </c>
      <c r="L15" s="29"/>
      <c r="M15" s="29">
        <f>M14/(E14-O14)</f>
        <v>0.96385542168674698</v>
      </c>
      <c r="N15" s="48">
        <f>N14/(E14-O14)</f>
        <v>3.614457831325301E-2</v>
      </c>
      <c r="O15" s="48">
        <f>O14/E14</f>
        <v>1.9202363367799114E-2</v>
      </c>
    </row>
    <row r="16" spans="1:15" s="12" customFormat="1" ht="12" customHeight="1">
      <c r="A16" s="13" t="s">
        <v>12</v>
      </c>
      <c r="B16" s="33"/>
      <c r="C16" s="33"/>
      <c r="D16" s="34">
        <v>1407</v>
      </c>
      <c r="E16" s="34">
        <v>1036</v>
      </c>
      <c r="F16" s="31">
        <f>E16/D16</f>
        <v>0.73631840796019898</v>
      </c>
      <c r="G16" s="34">
        <v>619</v>
      </c>
      <c r="H16" s="34">
        <v>317</v>
      </c>
      <c r="I16" s="74">
        <v>529</v>
      </c>
      <c r="J16" s="34">
        <v>251</v>
      </c>
      <c r="K16" s="34">
        <v>100</v>
      </c>
      <c r="L16" s="34"/>
      <c r="M16" s="34">
        <f>G16+J16</f>
        <v>870</v>
      </c>
      <c r="N16" s="49">
        <v>154</v>
      </c>
      <c r="O16" s="49">
        <v>12</v>
      </c>
    </row>
    <row r="17" spans="1:34" s="21" customFormat="1" ht="12" customHeight="1">
      <c r="A17" s="24"/>
      <c r="B17" s="36" t="s">
        <v>8</v>
      </c>
      <c r="C17" s="36"/>
      <c r="D17" s="37"/>
      <c r="E17" s="37"/>
      <c r="F17" s="37"/>
      <c r="G17" s="58">
        <f>G16/(E16-O16)</f>
        <v>0.6044921875</v>
      </c>
      <c r="H17" s="15">
        <f>H16/G16</f>
        <v>0.51211631663974155</v>
      </c>
      <c r="I17" s="72">
        <f>I16/G16</f>
        <v>0.8546042003231018</v>
      </c>
      <c r="J17" s="15">
        <f>J16/(E16-O16)</f>
        <v>0.2451171875</v>
      </c>
      <c r="K17" s="15">
        <f>K16/J16</f>
        <v>0.39840637450199201</v>
      </c>
      <c r="L17" s="15"/>
      <c r="M17" s="15">
        <f>M16/(E16-O16)</f>
        <v>0.849609375</v>
      </c>
      <c r="N17" s="58">
        <f>N16/(E16-O16)</f>
        <v>0.150390625</v>
      </c>
      <c r="O17" s="58">
        <f>O16/E16</f>
        <v>1.1583011583011582E-2</v>
      </c>
    </row>
    <row r="18" spans="1:34" s="22" customFormat="1" ht="12" customHeight="1">
      <c r="A18" s="16" t="s">
        <v>5</v>
      </c>
      <c r="B18" s="39"/>
      <c r="C18" s="39"/>
      <c r="D18" s="41">
        <f>SUM(D6:D17)</f>
        <v>5952</v>
      </c>
      <c r="E18" s="41">
        <f>SUM(E6:E17)</f>
        <v>5067</v>
      </c>
      <c r="F18" s="38">
        <f>E18/D18</f>
        <v>0.85131048387096775</v>
      </c>
      <c r="G18" s="68">
        <f>G6+G8+G10+G12+G14+G16</f>
        <v>3862</v>
      </c>
      <c r="H18" s="68">
        <f>H6+H8+H10+H12+H14+H16</f>
        <v>1947</v>
      </c>
      <c r="I18" s="69">
        <f>I6+I8+I10+I12+I14+I16</f>
        <v>3635</v>
      </c>
      <c r="J18" s="68">
        <f>J6+J8+J10+J12+J14+J16</f>
        <v>831</v>
      </c>
      <c r="K18" s="68">
        <f>K6+K8+K10+K12+K14+K16</f>
        <v>448</v>
      </c>
      <c r="L18" s="68"/>
      <c r="M18" s="68">
        <f>M6+M8+M10+M12+M14+M16</f>
        <v>4693</v>
      </c>
      <c r="N18" s="68">
        <f>N6+N8+N10+N12+N14+N16</f>
        <v>330</v>
      </c>
      <c r="O18" s="68">
        <f>O6+O8+O10+O12+O14+O16</f>
        <v>44</v>
      </c>
    </row>
    <row r="19" spans="1:34" s="22" customFormat="1" ht="12" customHeight="1">
      <c r="A19" s="23"/>
      <c r="B19" s="40" t="s">
        <v>8</v>
      </c>
      <c r="C19" s="40"/>
      <c r="D19" s="41"/>
      <c r="E19" s="42"/>
      <c r="F19" s="42"/>
      <c r="G19" s="70">
        <f>G18/(E18-O18)</f>
        <v>0.76886322914592875</v>
      </c>
      <c r="H19" s="70">
        <f>H18/G18</f>
        <v>0.50414293112377007</v>
      </c>
      <c r="I19" s="71">
        <f>I18/G18</f>
        <v>0.94122216468151221</v>
      </c>
      <c r="J19" s="70">
        <f>J18/(E18-O18)</f>
        <v>0.16543898068883137</v>
      </c>
      <c r="K19" s="70">
        <f>K18/J18</f>
        <v>0.53910950661853185</v>
      </c>
      <c r="L19" s="70"/>
      <c r="M19" s="70">
        <f>M18/(E18-O18)</f>
        <v>0.93430220983476009</v>
      </c>
      <c r="N19" s="70">
        <f>N18/(E18-O18)</f>
        <v>6.5697790165239897E-2</v>
      </c>
      <c r="O19" s="70">
        <f>O18/E18</f>
        <v>8.683639234260904E-3</v>
      </c>
    </row>
    <row r="20" spans="1:34" s="22" customFormat="1" ht="12" customHeight="1">
      <c r="A20" s="23"/>
      <c r="B20" s="19"/>
      <c r="C20" s="19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34" s="57" customFormat="1" ht="12.75" customHeight="1">
      <c r="A21" s="102" t="s">
        <v>27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55"/>
      <c r="Q21" s="56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s="57" customFormat="1" ht="12.75" customHeight="1">
      <c r="A22" s="102" t="s">
        <v>28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P22" s="55"/>
      <c r="Q22" s="55"/>
      <c r="R22" s="55"/>
      <c r="S22" s="55"/>
      <c r="T22" s="55"/>
      <c r="U22" s="55"/>
      <c r="V22" s="55"/>
      <c r="W22" s="55"/>
      <c r="X22" s="55"/>
    </row>
    <row r="23" spans="1:34" s="57" customFormat="1" ht="12.75" customHeight="1">
      <c r="A23" s="102" t="s">
        <v>29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P23" s="55"/>
      <c r="Q23" s="55"/>
      <c r="R23" s="55"/>
      <c r="S23" s="55"/>
      <c r="T23" s="55"/>
      <c r="U23" s="55"/>
      <c r="V23" s="55"/>
      <c r="W23" s="55"/>
      <c r="X23" s="55"/>
    </row>
    <row r="24" spans="1:34" s="57" customFormat="1" ht="12.75" customHeight="1">
      <c r="A24" s="102" t="s">
        <v>30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P24" s="55"/>
      <c r="Q24" s="55"/>
      <c r="R24" s="55"/>
      <c r="S24" s="55"/>
      <c r="T24" s="55"/>
      <c r="U24" s="55"/>
      <c r="V24" s="55"/>
      <c r="W24" s="55"/>
      <c r="X24" s="55"/>
    </row>
    <row r="25" spans="1:34" s="57" customFormat="1" ht="12.75" customHeight="1">
      <c r="A25" s="102" t="s">
        <v>31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P25" s="55"/>
      <c r="Q25" s="55"/>
      <c r="R25" s="55"/>
      <c r="S25" s="55"/>
      <c r="T25" s="55"/>
      <c r="U25" s="55"/>
      <c r="V25" s="55"/>
      <c r="W25" s="55"/>
      <c r="X25" s="55"/>
    </row>
    <row r="26" spans="1:34" s="57" customFormat="1" ht="12.75" customHeight="1">
      <c r="A26" s="102" t="s">
        <v>33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P26" s="55"/>
      <c r="Q26" s="55"/>
      <c r="R26" s="55"/>
      <c r="S26" s="55"/>
      <c r="T26" s="55"/>
      <c r="U26" s="55"/>
      <c r="V26" s="55"/>
      <c r="W26" s="55"/>
      <c r="X26" s="55"/>
    </row>
    <row r="27" spans="1:34" s="57" customFormat="1" ht="12.75" customHeight="1">
      <c r="A27" s="102" t="s">
        <v>32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P27" s="55"/>
      <c r="Q27" s="55"/>
      <c r="R27" s="55"/>
      <c r="S27" s="55"/>
      <c r="T27" s="55"/>
      <c r="U27" s="55"/>
      <c r="V27" s="55"/>
      <c r="W27" s="55"/>
      <c r="X27" s="55"/>
    </row>
    <row r="28" spans="1:34" s="50" customFormat="1" ht="6.75" customHeight="1"/>
    <row r="29" spans="1:34" ht="9.6" customHeight="1"/>
    <row r="30" spans="1:34" ht="9.75" customHeight="1"/>
    <row r="31" spans="1:34" ht="12.75" customHeight="1"/>
    <row r="32" spans="1:3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9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spans="1:15" ht="12.75" customHeight="1"/>
    <row r="66" spans="1:15" ht="12.75" customHeight="1"/>
    <row r="69" spans="1:15" ht="12.75" customHeight="1"/>
    <row r="70" spans="1:15" ht="6.6" customHeight="1"/>
    <row r="71" spans="1:15" ht="12.75" customHeight="1">
      <c r="A71" s="104" t="s">
        <v>39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/>
      <c r="O71"/>
    </row>
    <row r="72" spans="1:15" ht="12.75" customHeight="1">
      <c r="A72" s="101" t="s">
        <v>46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/>
      <c r="O72"/>
    </row>
    <row r="74" spans="1:15" ht="12.75" customHeight="1"/>
    <row r="75" spans="1:15" ht="12.75" customHeight="1"/>
    <row r="76" spans="1:15" ht="12.75" customHeight="1"/>
    <row r="77" spans="1:15" ht="12.75" customHeight="1"/>
    <row r="78" spans="1:15" ht="12.75" customHeight="1"/>
    <row r="79" spans="1:15" ht="12.75" customHeight="1"/>
    <row r="80" spans="1:1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</sheetData>
  <mergeCells count="16">
    <mergeCell ref="A72:M72"/>
    <mergeCell ref="A25:M25"/>
    <mergeCell ref="A26:M26"/>
    <mergeCell ref="A27:M27"/>
    <mergeCell ref="A2:M2"/>
    <mergeCell ref="A71:M71"/>
    <mergeCell ref="A22:M22"/>
    <mergeCell ref="A23:M23"/>
    <mergeCell ref="A24:M24"/>
    <mergeCell ref="H4:I4"/>
    <mergeCell ref="C4:D4"/>
    <mergeCell ref="C5:D5"/>
    <mergeCell ref="E4:F4"/>
    <mergeCell ref="E5:F5"/>
    <mergeCell ref="A21:O21"/>
    <mergeCell ref="J4:L4"/>
  </mergeCells>
  <phoneticPr fontId="0" type="noConversion"/>
  <printOptions horizontalCentered="1" verticalCentered="1"/>
  <pageMargins left="0.5" right="0.5" top="0.5" bottom="0.5" header="0.3" footer="0.3"/>
  <pageSetup scale="80" orientation="portrait" r:id="rId1"/>
  <headerFooter alignWithMargins="0"/>
  <ignoredErrors>
    <ignoredError sqref="H7 H9 H11 H13 H15 H17 H19 G18:O18 M7:M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view="pageBreakPreview" zoomScaleNormal="100" zoomScaleSheetLayoutView="100" workbookViewId="0">
      <selection activeCell="B10" sqref="B10"/>
    </sheetView>
  </sheetViews>
  <sheetFormatPr defaultRowHeight="12.75"/>
  <cols>
    <col min="1" max="1" width="16.7109375" customWidth="1"/>
    <col min="3" max="3" width="10.42578125" customWidth="1"/>
    <col min="4" max="4" width="10.28515625" customWidth="1"/>
    <col min="6" max="6" width="10" customWidth="1"/>
    <col min="7" max="7" width="10.5703125" customWidth="1"/>
  </cols>
  <sheetData>
    <row r="1" spans="1:15">
      <c r="A1" t="s">
        <v>38</v>
      </c>
    </row>
    <row r="2" spans="1:15">
      <c r="A2" s="7"/>
      <c r="B2" s="8"/>
      <c r="C2" s="8"/>
      <c r="D2" s="8"/>
      <c r="E2" s="8"/>
      <c r="F2" s="10"/>
      <c r="G2" s="105"/>
      <c r="H2" s="105"/>
      <c r="I2" s="106"/>
      <c r="J2" s="106"/>
      <c r="K2" s="106"/>
      <c r="L2" s="9"/>
      <c r="M2" s="8"/>
      <c r="N2" s="9"/>
    </row>
    <row r="3" spans="1:15" ht="27.75">
      <c r="A3" s="43" t="s">
        <v>0</v>
      </c>
      <c r="B3" s="44" t="s">
        <v>20</v>
      </c>
      <c r="C3" s="82" t="s">
        <v>41</v>
      </c>
      <c r="D3" s="45" t="s">
        <v>18</v>
      </c>
      <c r="E3" s="45" t="s">
        <v>23</v>
      </c>
      <c r="F3" s="45" t="s">
        <v>19</v>
      </c>
      <c r="G3" s="46" t="s">
        <v>24</v>
      </c>
      <c r="H3" s="44" t="s">
        <v>35</v>
      </c>
      <c r="I3" s="83" t="s">
        <v>34</v>
      </c>
      <c r="J3" s="5" t="s">
        <v>42</v>
      </c>
    </row>
    <row r="4" spans="1:15">
      <c r="A4" s="75" t="s">
        <v>43</v>
      </c>
      <c r="B4" s="66">
        <v>1043</v>
      </c>
      <c r="C4" s="28">
        <v>952</v>
      </c>
      <c r="D4" s="28">
        <v>726</v>
      </c>
      <c r="E4" s="28">
        <v>434</v>
      </c>
      <c r="F4" s="28">
        <v>202</v>
      </c>
      <c r="G4" s="28">
        <v>113</v>
      </c>
      <c r="H4" s="84">
        <f>(B4-C4)+J4</f>
        <v>101</v>
      </c>
      <c r="I4" s="47">
        <v>14</v>
      </c>
      <c r="J4" s="47">
        <v>10</v>
      </c>
    </row>
    <row r="5" spans="1:15">
      <c r="A5" s="75" t="s">
        <v>2</v>
      </c>
      <c r="B5" s="67">
        <v>1070</v>
      </c>
      <c r="C5" s="34">
        <v>980</v>
      </c>
      <c r="D5" s="34">
        <v>843</v>
      </c>
      <c r="E5" s="34">
        <v>465</v>
      </c>
      <c r="F5" s="34">
        <v>84</v>
      </c>
      <c r="G5" s="34">
        <v>55</v>
      </c>
      <c r="H5" s="84">
        <f t="shared" ref="H5:H9" si="0">(B5-C5)+J5</f>
        <v>94</v>
      </c>
      <c r="I5" s="49">
        <v>49</v>
      </c>
      <c r="J5" s="49">
        <v>4</v>
      </c>
    </row>
    <row r="6" spans="1:15">
      <c r="A6" s="75" t="s">
        <v>3</v>
      </c>
      <c r="B6" s="66">
        <v>368</v>
      </c>
      <c r="C6" s="28">
        <v>299</v>
      </c>
      <c r="D6" s="28">
        <v>255</v>
      </c>
      <c r="E6" s="28">
        <v>123</v>
      </c>
      <c r="F6" s="28">
        <v>16</v>
      </c>
      <c r="G6" s="28">
        <v>7</v>
      </c>
      <c r="H6" s="84">
        <f t="shared" si="0"/>
        <v>72</v>
      </c>
      <c r="I6" s="47">
        <v>25</v>
      </c>
      <c r="J6" s="47">
        <v>3</v>
      </c>
    </row>
    <row r="7" spans="1:15">
      <c r="A7" s="75" t="s">
        <v>4</v>
      </c>
      <c r="B7" s="67">
        <v>1271</v>
      </c>
      <c r="C7" s="34">
        <v>1123</v>
      </c>
      <c r="D7" s="34">
        <v>952</v>
      </c>
      <c r="E7" s="34">
        <v>338</v>
      </c>
      <c r="F7" s="34">
        <v>105</v>
      </c>
      <c r="G7" s="34">
        <v>72</v>
      </c>
      <c r="H7" s="84">
        <f t="shared" si="0"/>
        <v>150</v>
      </c>
      <c r="I7" s="49">
        <v>64</v>
      </c>
      <c r="J7" s="49">
        <v>2</v>
      </c>
    </row>
    <row r="8" spans="1:15">
      <c r="A8" s="77" t="s">
        <v>44</v>
      </c>
      <c r="B8" s="66">
        <v>793</v>
      </c>
      <c r="C8" s="28">
        <v>677</v>
      </c>
      <c r="D8" s="28">
        <v>467</v>
      </c>
      <c r="E8" s="28">
        <v>270</v>
      </c>
      <c r="F8" s="28">
        <v>173</v>
      </c>
      <c r="G8" s="28">
        <v>101</v>
      </c>
      <c r="H8" s="84">
        <f t="shared" si="0"/>
        <v>129</v>
      </c>
      <c r="I8" s="47">
        <v>24</v>
      </c>
      <c r="J8" s="47">
        <v>13</v>
      </c>
    </row>
    <row r="9" spans="1:15">
      <c r="A9" s="78" t="s">
        <v>45</v>
      </c>
      <c r="B9" s="67">
        <v>1407</v>
      </c>
      <c r="C9" s="34">
        <v>1036</v>
      </c>
      <c r="D9" s="34">
        <v>619</v>
      </c>
      <c r="E9" s="34">
        <v>317</v>
      </c>
      <c r="F9" s="34">
        <v>251</v>
      </c>
      <c r="G9" s="34">
        <v>100</v>
      </c>
      <c r="H9" s="85">
        <f t="shared" si="0"/>
        <v>383</v>
      </c>
      <c r="I9" s="49">
        <v>154</v>
      </c>
      <c r="J9" s="49">
        <v>12</v>
      </c>
    </row>
    <row r="10" spans="1:15">
      <c r="A10" s="79"/>
      <c r="B10" s="80"/>
      <c r="C10" s="81"/>
      <c r="D10" s="81"/>
      <c r="E10" s="80"/>
      <c r="F10" s="80"/>
      <c r="G10" s="80"/>
      <c r="H10" s="80"/>
      <c r="I10" s="76"/>
    </row>
    <row r="11" spans="1:15">
      <c r="L11" s="14"/>
      <c r="M11" s="14"/>
      <c r="N11" s="14"/>
      <c r="O11" s="14"/>
    </row>
    <row r="12" spans="1:15">
      <c r="A12" s="93"/>
      <c r="L12" s="14"/>
      <c r="M12" s="14"/>
      <c r="N12" s="15"/>
      <c r="O12" s="58"/>
    </row>
    <row r="13" spans="1:15">
      <c r="L13" s="14"/>
      <c r="M13" s="14"/>
      <c r="N13" s="14"/>
      <c r="O13" s="14"/>
    </row>
    <row r="14" spans="1:15" ht="25.5">
      <c r="A14" s="108"/>
      <c r="B14" s="10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13.5">
      <c r="A15" s="60"/>
      <c r="B15" s="61"/>
      <c r="C15" s="62"/>
      <c r="D15" s="62"/>
      <c r="E15" s="62"/>
      <c r="F15" s="62"/>
      <c r="G15" s="62"/>
      <c r="H15" s="94"/>
      <c r="I15" s="62"/>
      <c r="J15" s="62"/>
      <c r="K15" s="94"/>
      <c r="L15" s="94"/>
    </row>
    <row r="16" spans="1:15" ht="13.5">
      <c r="A16" s="65"/>
      <c r="B16" s="86"/>
      <c r="C16" s="86"/>
      <c r="D16" s="87"/>
      <c r="E16" s="86"/>
      <c r="F16" s="86"/>
      <c r="G16" s="86"/>
      <c r="H16" s="86"/>
      <c r="I16" s="86"/>
      <c r="J16" s="86"/>
      <c r="K16" s="86"/>
      <c r="L16" s="95"/>
    </row>
    <row r="17" spans="1:1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6"/>
    </row>
    <row r="18" spans="1:12" ht="13.5">
      <c r="A18" s="65"/>
      <c r="B18" s="63"/>
      <c r="C18" s="63"/>
      <c r="D18" s="63"/>
      <c r="E18" s="63"/>
      <c r="F18" s="63"/>
      <c r="G18" s="63"/>
      <c r="H18" s="63"/>
      <c r="I18" s="63"/>
      <c r="J18" s="97"/>
      <c r="K18" s="63"/>
      <c r="L18" s="95"/>
    </row>
    <row r="19" spans="1:12">
      <c r="A19" s="88"/>
      <c r="B19" s="91"/>
      <c r="C19" s="90"/>
      <c r="D19" s="90"/>
      <c r="E19" s="90"/>
      <c r="F19" s="90"/>
      <c r="G19" s="90"/>
      <c r="H19" s="90"/>
      <c r="I19" s="90"/>
      <c r="J19" s="90"/>
      <c r="K19" s="90"/>
      <c r="L19" s="96"/>
    </row>
    <row r="20" spans="1:12" ht="13.5">
      <c r="A20" s="64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2">
      <c r="A21" s="92"/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spans="1:12"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2">
      <c r="C23" s="99"/>
      <c r="D23" s="99"/>
      <c r="E23" s="99"/>
      <c r="F23" s="99"/>
      <c r="G23" s="99"/>
      <c r="H23" s="99"/>
      <c r="I23" s="99"/>
      <c r="J23" s="99"/>
      <c r="K23" s="99"/>
      <c r="L23" s="99"/>
    </row>
    <row r="24" spans="1:12">
      <c r="B24" s="98"/>
      <c r="C24" s="98"/>
      <c r="D24" s="98"/>
      <c r="E24" s="98"/>
      <c r="F24" s="98"/>
      <c r="G24" s="98"/>
      <c r="H24" s="98"/>
      <c r="I24" s="98"/>
      <c r="J24" s="98"/>
      <c r="K24" s="98"/>
    </row>
    <row r="25" spans="1:12"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1:12" ht="13.5">
      <c r="A26" s="65"/>
      <c r="B26" s="86"/>
      <c r="C26" s="86"/>
      <c r="D26" s="87"/>
      <c r="E26" s="86"/>
      <c r="F26" s="86"/>
      <c r="G26" s="86"/>
      <c r="H26" s="86"/>
      <c r="I26" s="86"/>
      <c r="J26" s="86"/>
      <c r="K26" s="86"/>
      <c r="L26" s="95"/>
    </row>
    <row r="27" spans="1:12">
      <c r="A27" s="88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6"/>
    </row>
    <row r="28" spans="1:12">
      <c r="A28" s="100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</row>
    <row r="29" spans="1:12">
      <c r="C29" s="99"/>
      <c r="D29" s="99"/>
      <c r="E29" s="99"/>
      <c r="F29" s="99"/>
      <c r="G29" s="99"/>
      <c r="H29" s="99"/>
      <c r="I29" s="99"/>
      <c r="J29" s="99"/>
      <c r="K29" s="99"/>
      <c r="L29" s="99"/>
    </row>
  </sheetData>
  <mergeCells count="3">
    <mergeCell ref="A14:B14"/>
    <mergeCell ref="G2:H2"/>
    <mergeCell ref="I2:K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Post-Graduation Status</vt:lpstr>
      <vt:lpstr>Data for Charts</vt:lpstr>
      <vt:lpstr>'Post-Graduation Status'!Print_Area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2020-02-06T16:28:29Z</cp:lastPrinted>
  <dcterms:created xsi:type="dcterms:W3CDTF">1998-09-01T22:36:37Z</dcterms:created>
  <dcterms:modified xsi:type="dcterms:W3CDTF">2025-04-02T13:24:38Z</dcterms:modified>
</cp:coreProperties>
</file>