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1E1EF5AD-C9B6-4A70-969B-B48FDD9A12E4}" xr6:coauthVersionLast="47" xr6:coauthVersionMax="47" xr10:uidLastSave="{00000000-0000-0000-0000-000000000000}"/>
  <bookViews>
    <workbookView xWindow="30105" yWindow="300" windowWidth="19365" windowHeight="16980" xr2:uid="{00000000-000D-0000-FFFF-FFFF00000000}"/>
  </bookViews>
  <sheets>
    <sheet name="By Race Ethnicity Table" sheetId="4" r:id="rId1"/>
    <sheet name="Ethnicity Chart" sheetId="1" r:id="rId2"/>
    <sheet name="Data for Chart" sheetId="5" state="hidden" r:id="rId3"/>
    <sheet name="Sheet2" sheetId="3" state="hidden" r:id="rId4"/>
    <sheet name="Sheet1" sheetId="2" state="hidden" r:id="rId5"/>
  </sheets>
  <definedNames>
    <definedName name="_xlnm.Print_Area" localSheetId="0">'By Race Ethnicity Table'!$A$1:$CM$57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49" i="4" l="1"/>
  <c r="CJ49" i="4" s="1"/>
  <c r="CI48" i="4"/>
  <c r="CJ48" i="4" s="1"/>
  <c r="CI47" i="4"/>
  <c r="CJ47" i="4" s="1"/>
  <c r="CI45" i="4"/>
  <c r="CJ45" i="4" s="1"/>
  <c r="CI44" i="4"/>
  <c r="CJ44" i="4" s="1"/>
  <c r="CI43" i="4"/>
  <c r="CJ43" i="4" s="1"/>
  <c r="CI42" i="4"/>
  <c r="CJ42" i="4" s="1"/>
  <c r="CI41" i="4"/>
  <c r="CJ41" i="4" s="1"/>
  <c r="CI40" i="4"/>
  <c r="CJ40" i="4" s="1"/>
  <c r="CI39" i="4"/>
  <c r="CJ38" i="4"/>
  <c r="CJ37" i="4"/>
  <c r="CJ36" i="4"/>
  <c r="CI35" i="4"/>
  <c r="CJ35" i="4" s="1"/>
  <c r="CJ34" i="4"/>
  <c r="CJ33" i="4"/>
  <c r="CJ32" i="4"/>
  <c r="CJ31" i="4"/>
  <c r="CJ30" i="4"/>
  <c r="CJ29" i="4"/>
  <c r="CJ27" i="4"/>
  <c r="CJ26" i="4"/>
  <c r="CJ25" i="4"/>
  <c r="CI24" i="4"/>
  <c r="CJ24" i="4" s="1"/>
  <c r="CJ23" i="4"/>
  <c r="CJ22" i="4"/>
  <c r="CJ21" i="4"/>
  <c r="CJ20" i="4"/>
  <c r="CJ19" i="4"/>
  <c r="CJ18" i="4"/>
  <c r="CJ16" i="4"/>
  <c r="CJ15" i="4"/>
  <c r="CJ14" i="4"/>
  <c r="CI13" i="4"/>
  <c r="CJ13" i="4" s="1"/>
  <c r="CJ12" i="4"/>
  <c r="CJ11" i="4"/>
  <c r="CJ10" i="4"/>
  <c r="CJ9" i="4"/>
  <c r="CJ8" i="4"/>
  <c r="CJ7" i="4"/>
  <c r="CG49" i="4"/>
  <c r="CH49" i="4" s="1"/>
  <c r="CG48" i="4"/>
  <c r="CG47" i="4"/>
  <c r="CG45" i="4"/>
  <c r="CG44" i="4"/>
  <c r="CG43" i="4"/>
  <c r="CG42" i="4"/>
  <c r="CG41" i="4"/>
  <c r="CG40" i="4"/>
  <c r="CG39" i="4"/>
  <c r="CH38" i="4"/>
  <c r="CH37" i="4"/>
  <c r="CH36" i="4"/>
  <c r="CG35" i="4"/>
  <c r="CH35" i="4" s="1"/>
  <c r="CH34" i="4"/>
  <c r="CH33" i="4"/>
  <c r="CH32" i="4"/>
  <c r="CH31" i="4"/>
  <c r="CH30" i="4"/>
  <c r="CH29" i="4"/>
  <c r="CH27" i="4"/>
  <c r="CH26" i="4"/>
  <c r="CH25" i="4"/>
  <c r="CG24" i="4"/>
  <c r="CH24" i="4" s="1"/>
  <c r="CH23" i="4"/>
  <c r="CH22" i="4"/>
  <c r="CH21" i="4"/>
  <c r="CH20" i="4"/>
  <c r="CH19" i="4"/>
  <c r="CH18" i="4"/>
  <c r="CH16" i="4"/>
  <c r="CH15" i="4"/>
  <c r="CH14" i="4"/>
  <c r="CG13" i="4"/>
  <c r="CH13" i="4" s="1"/>
  <c r="CH12" i="4"/>
  <c r="CH11" i="4"/>
  <c r="CH10" i="4"/>
  <c r="CH9" i="4"/>
  <c r="CH8" i="4"/>
  <c r="CH7" i="4"/>
  <c r="CI46" i="4" l="1"/>
  <c r="CJ46" i="4" s="1"/>
  <c r="CH40" i="4"/>
  <c r="CH45" i="4"/>
  <c r="CH42" i="4"/>
  <c r="CH43" i="4"/>
  <c r="CH47" i="4"/>
  <c r="CH41" i="4"/>
  <c r="CH44" i="4"/>
  <c r="CH48" i="4"/>
  <c r="CG46" i="4"/>
  <c r="CH46" i="4" s="1"/>
  <c r="CE49" i="4"/>
  <c r="CE48" i="4"/>
  <c r="CE47" i="4"/>
  <c r="CE45" i="4"/>
  <c r="CE44" i="4"/>
  <c r="CE43" i="4"/>
  <c r="CE42" i="4"/>
  <c r="CE41" i="4"/>
  <c r="CE40" i="4"/>
  <c r="CE39" i="4"/>
  <c r="CF38" i="4"/>
  <c r="CF37" i="4"/>
  <c r="CF36" i="4"/>
  <c r="CE35" i="4"/>
  <c r="CF35" i="4" s="1"/>
  <c r="CF34" i="4"/>
  <c r="CF33" i="4"/>
  <c r="CF32" i="4"/>
  <c r="CF31" i="4"/>
  <c r="CF30" i="4"/>
  <c r="CF29" i="4"/>
  <c r="CF27" i="4"/>
  <c r="CF26" i="4"/>
  <c r="CF25" i="4"/>
  <c r="CE24" i="4"/>
  <c r="CF24" i="4" s="1"/>
  <c r="CF23" i="4"/>
  <c r="CF22" i="4"/>
  <c r="CF21" i="4"/>
  <c r="CF20" i="4"/>
  <c r="CF19" i="4"/>
  <c r="CF18" i="4"/>
  <c r="CF16" i="4"/>
  <c r="CF15" i="4"/>
  <c r="CF14" i="4"/>
  <c r="CE13" i="4"/>
  <c r="CF13" i="4" s="1"/>
  <c r="CF12" i="4"/>
  <c r="CF11" i="4"/>
  <c r="CF10" i="4"/>
  <c r="CF9" i="4"/>
  <c r="CF8" i="4"/>
  <c r="CF7" i="4"/>
  <c r="CF42" i="4" l="1"/>
  <c r="CF43" i="4"/>
  <c r="CF44" i="4"/>
  <c r="CF48" i="4"/>
  <c r="CE46" i="4"/>
  <c r="CF46" i="4" s="1"/>
  <c r="CF45" i="4"/>
  <c r="CF40" i="4"/>
  <c r="CF47" i="4"/>
  <c r="CF41" i="4"/>
  <c r="CF49" i="4"/>
  <c r="CK24" i="4"/>
  <c r="CK49" i="4" l="1"/>
  <c r="CK48" i="4"/>
  <c r="CK47" i="4"/>
  <c r="CK45" i="4"/>
  <c r="CK44" i="4"/>
  <c r="CK43" i="4"/>
  <c r="CK42" i="4"/>
  <c r="CK41" i="4"/>
  <c r="CK40" i="4"/>
  <c r="CK39" i="4"/>
  <c r="CL38" i="4"/>
  <c r="CL37" i="4"/>
  <c r="CL36" i="4"/>
  <c r="CK35" i="4"/>
  <c r="CL35" i="4" s="1"/>
  <c r="CL34" i="4"/>
  <c r="CL33" i="4"/>
  <c r="CL32" i="4"/>
  <c r="CL31" i="4"/>
  <c r="CL30" i="4"/>
  <c r="CL29" i="4"/>
  <c r="CL27" i="4"/>
  <c r="CL26" i="4"/>
  <c r="CL25" i="4"/>
  <c r="CL24" i="4"/>
  <c r="CL23" i="4"/>
  <c r="CL22" i="4"/>
  <c r="CL21" i="4"/>
  <c r="CL20" i="4"/>
  <c r="CL19" i="4"/>
  <c r="CL18" i="4"/>
  <c r="CL16" i="4"/>
  <c r="CL15" i="4"/>
  <c r="CL14" i="4"/>
  <c r="CK13" i="4"/>
  <c r="CL13" i="4" s="1"/>
  <c r="CL12" i="4"/>
  <c r="CL11" i="4"/>
  <c r="CL10" i="4"/>
  <c r="CL9" i="4"/>
  <c r="CL8" i="4"/>
  <c r="CL7" i="4"/>
  <c r="CL40" i="4" l="1"/>
  <c r="CL42" i="4"/>
  <c r="CL49" i="4"/>
  <c r="CL41" i="4"/>
  <c r="CL43" i="4"/>
  <c r="CL48" i="4"/>
  <c r="CL44" i="4"/>
  <c r="CL45" i="4"/>
  <c r="CL47" i="4"/>
  <c r="CK46" i="4"/>
  <c r="CL46" i="4" s="1"/>
  <c r="CC48" i="4"/>
  <c r="CC49" i="4"/>
  <c r="CC47" i="4"/>
  <c r="CC40" i="4"/>
  <c r="CC41" i="4"/>
  <c r="CC42" i="4"/>
  <c r="CC43" i="4"/>
  <c r="CC44" i="4"/>
  <c r="CC45" i="4"/>
  <c r="CC39" i="4"/>
  <c r="CB49" i="4"/>
  <c r="CB48" i="4"/>
  <c r="CB47" i="4"/>
  <c r="CA46" i="4"/>
  <c r="CB46" i="4" s="1"/>
  <c r="CB45" i="4"/>
  <c r="CB44" i="4"/>
  <c r="CB43" i="4"/>
  <c r="CB42" i="4"/>
  <c r="CB41" i="4"/>
  <c r="CB40" i="4"/>
  <c r="CB38" i="4"/>
  <c r="CB37" i="4"/>
  <c r="CB36" i="4"/>
  <c r="CA35" i="4"/>
  <c r="CB35" i="4" s="1"/>
  <c r="CB34" i="4"/>
  <c r="CB33" i="4"/>
  <c r="CB32" i="4"/>
  <c r="CB31" i="4"/>
  <c r="CB30" i="4"/>
  <c r="CB29" i="4"/>
  <c r="CB27" i="4"/>
  <c r="CB26" i="4"/>
  <c r="CB25" i="4"/>
  <c r="CA24" i="4"/>
  <c r="CB24" i="4" s="1"/>
  <c r="CB23" i="4"/>
  <c r="CB22" i="4"/>
  <c r="CB21" i="4"/>
  <c r="CB20" i="4"/>
  <c r="CB19" i="4"/>
  <c r="CB18" i="4"/>
  <c r="CB16" i="4"/>
  <c r="CB15" i="4"/>
  <c r="CB14" i="4"/>
  <c r="CA13" i="4"/>
  <c r="CB13" i="4" s="1"/>
  <c r="CB12" i="4"/>
  <c r="CB11" i="4"/>
  <c r="CB10" i="4"/>
  <c r="CB9" i="4"/>
  <c r="CB8" i="4"/>
  <c r="CB7" i="4"/>
  <c r="CD40" i="4" l="1"/>
  <c r="CD42" i="4"/>
  <c r="CD41" i="4"/>
  <c r="CC46" i="4"/>
  <c r="CD46" i="4" s="1"/>
  <c r="CD49" i="4"/>
  <c r="CD48" i="4"/>
  <c r="CD47" i="4"/>
  <c r="CD45" i="4"/>
  <c r="CD44" i="4"/>
  <c r="CD43" i="4"/>
  <c r="CC35" i="4"/>
  <c r="CD35" i="4" s="1"/>
  <c r="CD38" i="4"/>
  <c r="CD37" i="4"/>
  <c r="CD36" i="4"/>
  <c r="CD34" i="4"/>
  <c r="CD33" i="4"/>
  <c r="CD32" i="4"/>
  <c r="CD31" i="4"/>
  <c r="CD30" i="4"/>
  <c r="CD29" i="4"/>
  <c r="CC24" i="4"/>
  <c r="CD24" i="4" s="1"/>
  <c r="CD27" i="4"/>
  <c r="CD26" i="4"/>
  <c r="CD25" i="4"/>
  <c r="CD22" i="4"/>
  <c r="CD21" i="4"/>
  <c r="CD20" i="4"/>
  <c r="CD19" i="4"/>
  <c r="CD18" i="4"/>
  <c r="CD16" i="4"/>
  <c r="CD15" i="4"/>
  <c r="CD14" i="4"/>
  <c r="CD12" i="4"/>
  <c r="CD11" i="4"/>
  <c r="CD10" i="4"/>
  <c r="CD9" i="4"/>
  <c r="CD8" i="4"/>
  <c r="CD7" i="4"/>
  <c r="CC13" i="4"/>
  <c r="CD13" i="4" s="1"/>
  <c r="CD23" i="4" l="1"/>
  <c r="BY46" i="4"/>
  <c r="BY39" i="4"/>
  <c r="BZ47" i="4" s="1"/>
  <c r="BY35" i="4"/>
  <c r="BY28" i="4"/>
  <c r="BZ33" i="4" s="1"/>
  <c r="BY24" i="4"/>
  <c r="BY17" i="4"/>
  <c r="BZ25" i="4" s="1"/>
  <c r="BY13" i="4"/>
  <c r="BY6" i="4"/>
  <c r="BZ11" i="4" s="1"/>
  <c r="BZ23" i="4" l="1"/>
  <c r="BZ10" i="4"/>
  <c r="BZ16" i="4"/>
  <c r="BZ12" i="4"/>
  <c r="BZ24" i="4"/>
  <c r="BZ35" i="4"/>
  <c r="BZ41" i="4"/>
  <c r="BZ13" i="4"/>
  <c r="BZ19" i="4"/>
  <c r="BZ26" i="4"/>
  <c r="BZ31" i="4"/>
  <c r="BZ37" i="4"/>
  <c r="BZ42" i="4"/>
  <c r="BZ49" i="4"/>
  <c r="BZ34" i="4"/>
  <c r="BZ46" i="4"/>
  <c r="BZ30" i="4"/>
  <c r="BZ48" i="4"/>
  <c r="BZ8" i="4"/>
  <c r="BZ9" i="4"/>
  <c r="BZ15" i="4"/>
  <c r="BZ20" i="4"/>
  <c r="BZ27" i="4"/>
  <c r="BZ32" i="4"/>
  <c r="BZ38" i="4"/>
  <c r="BZ45" i="4"/>
  <c r="BZ21" i="4"/>
  <c r="BZ43" i="4"/>
  <c r="BZ7" i="4"/>
  <c r="BZ14" i="4"/>
  <c r="BZ22" i="4"/>
  <c r="BZ29" i="4"/>
  <c r="BZ36" i="4"/>
  <c r="BZ44" i="4"/>
  <c r="BZ18" i="4"/>
  <c r="BZ40" i="4"/>
  <c r="BW49" i="4" l="1"/>
  <c r="BX49" i="4" s="1"/>
  <c r="BW48" i="4"/>
  <c r="BX48" i="4" s="1"/>
  <c r="BW47" i="4"/>
  <c r="BX47" i="4" s="1"/>
  <c r="BW45" i="4"/>
  <c r="BX45" i="4" s="1"/>
  <c r="BW44" i="4"/>
  <c r="BX44" i="4" s="1"/>
  <c r="BW43" i="4"/>
  <c r="BX43" i="4" s="1"/>
  <c r="BW42" i="4"/>
  <c r="BX42" i="4" s="1"/>
  <c r="BW41" i="4"/>
  <c r="BX41" i="4" s="1"/>
  <c r="BW40" i="4"/>
  <c r="BX40" i="4" s="1"/>
  <c r="BX38" i="4"/>
  <c r="BX37" i="4"/>
  <c r="BX36" i="4"/>
  <c r="BW35" i="4"/>
  <c r="BX35" i="4" s="1"/>
  <c r="BX34" i="4"/>
  <c r="BX33" i="4"/>
  <c r="BX32" i="4"/>
  <c r="BX31" i="4"/>
  <c r="BX30" i="4"/>
  <c r="BX29" i="4"/>
  <c r="BX27" i="4"/>
  <c r="BX26" i="4"/>
  <c r="BX25" i="4"/>
  <c r="BW24" i="4"/>
  <c r="BX24" i="4" s="1"/>
  <c r="BX23" i="4"/>
  <c r="BX22" i="4"/>
  <c r="BX21" i="4"/>
  <c r="BX20" i="4"/>
  <c r="BX19" i="4"/>
  <c r="BX18" i="4"/>
  <c r="BX16" i="4"/>
  <c r="BX15" i="4"/>
  <c r="BX14" i="4"/>
  <c r="BW13" i="4"/>
  <c r="BX13" i="4" s="1"/>
  <c r="BX12" i="4"/>
  <c r="BX11" i="4"/>
  <c r="BX10" i="4"/>
  <c r="BX9" i="4"/>
  <c r="BX8" i="4"/>
  <c r="BX7" i="4"/>
  <c r="BW46" i="4" l="1"/>
  <c r="BX46" i="4" s="1"/>
  <c r="BV9" i="4"/>
  <c r="BV8" i="4"/>
  <c r="BV7" i="4"/>
  <c r="BU47" i="4" l="1"/>
  <c r="BS49" i="4"/>
  <c r="BT49" i="4" s="1"/>
  <c r="BS48" i="4"/>
  <c r="BT48" i="4" s="1"/>
  <c r="BS47" i="4"/>
  <c r="BT47" i="4" s="1"/>
  <c r="BS45" i="4"/>
  <c r="BT45" i="4" s="1"/>
  <c r="BS44" i="4"/>
  <c r="BT44" i="4" s="1"/>
  <c r="BS43" i="4"/>
  <c r="BT43" i="4" s="1"/>
  <c r="BS42" i="4"/>
  <c r="BT42" i="4" s="1"/>
  <c r="BS41" i="4"/>
  <c r="BT41" i="4" s="1"/>
  <c r="BS40" i="4"/>
  <c r="BT40" i="4" s="1"/>
  <c r="BT38" i="4"/>
  <c r="BT37" i="4"/>
  <c r="BT36" i="4"/>
  <c r="BS35" i="4"/>
  <c r="BT35" i="4" s="1"/>
  <c r="BT34" i="4"/>
  <c r="BT33" i="4"/>
  <c r="BT32" i="4"/>
  <c r="BT31" i="4"/>
  <c r="BT30" i="4"/>
  <c r="BT29" i="4"/>
  <c r="BT27" i="4"/>
  <c r="BT26" i="4"/>
  <c r="BT25" i="4"/>
  <c r="BS24" i="4"/>
  <c r="BT24" i="4" s="1"/>
  <c r="BT23" i="4"/>
  <c r="BT22" i="4"/>
  <c r="BT21" i="4"/>
  <c r="BT20" i="4"/>
  <c r="BT19" i="4"/>
  <c r="BT18" i="4"/>
  <c r="BT16" i="4"/>
  <c r="BT15" i="4"/>
  <c r="BT14" i="4"/>
  <c r="BS13" i="4"/>
  <c r="BT13" i="4" s="1"/>
  <c r="BT12" i="4"/>
  <c r="BT11" i="4"/>
  <c r="BT10" i="4"/>
  <c r="BT9" i="4"/>
  <c r="BT8" i="4"/>
  <c r="BT7" i="4"/>
  <c r="BS46" i="4" l="1"/>
  <c r="BT46" i="4" s="1"/>
  <c r="BU49" i="4"/>
  <c r="BV49" i="4" s="1"/>
  <c r="BU48" i="4"/>
  <c r="BV48" i="4" s="1"/>
  <c r="BV47" i="4"/>
  <c r="BU45" i="4"/>
  <c r="BV45" i="4" s="1"/>
  <c r="BU44" i="4"/>
  <c r="BV44" i="4" s="1"/>
  <c r="BU43" i="4"/>
  <c r="BV43" i="4" s="1"/>
  <c r="BU42" i="4"/>
  <c r="BV42" i="4" s="1"/>
  <c r="BU41" i="4"/>
  <c r="BV41" i="4" s="1"/>
  <c r="BU40" i="4"/>
  <c r="BV40" i="4" s="1"/>
  <c r="BQ39" i="4"/>
  <c r="BV38" i="4"/>
  <c r="BV37" i="4"/>
  <c r="BV36" i="4"/>
  <c r="BU35" i="4"/>
  <c r="BV35" i="4" s="1"/>
  <c r="BV34" i="4"/>
  <c r="BV33" i="4"/>
  <c r="BV32" i="4"/>
  <c r="BV31" i="4"/>
  <c r="BV30" i="4"/>
  <c r="BV29" i="4"/>
  <c r="BV27" i="4"/>
  <c r="BV26" i="4"/>
  <c r="BV25" i="4"/>
  <c r="BU24" i="4"/>
  <c r="BV24" i="4" s="1"/>
  <c r="BV23" i="4"/>
  <c r="BV22" i="4"/>
  <c r="BV21" i="4"/>
  <c r="BV20" i="4"/>
  <c r="BV19" i="4"/>
  <c r="BV18" i="4"/>
  <c r="BV16" i="4"/>
  <c r="BV15" i="4"/>
  <c r="BV14" i="4"/>
  <c r="BU13" i="4"/>
  <c r="BV13" i="4" s="1"/>
  <c r="BV12" i="4"/>
  <c r="BV11" i="4"/>
  <c r="BV10" i="4"/>
  <c r="BU46" i="4" l="1"/>
  <c r="BV46" i="4" s="1"/>
</calcChain>
</file>

<file path=xl/sharedStrings.xml><?xml version="1.0" encoding="utf-8"?>
<sst xmlns="http://schemas.openxmlformats.org/spreadsheetml/2006/main" count="186" uniqueCount="62">
  <si>
    <t>Total</t>
  </si>
  <si>
    <t>Undergraduate</t>
  </si>
  <si>
    <t>Total Minority</t>
  </si>
  <si>
    <t>White</t>
  </si>
  <si>
    <t>International</t>
  </si>
  <si>
    <t>Prefer Not to Respond</t>
  </si>
  <si>
    <t>Graduate</t>
  </si>
  <si>
    <t>Vet Med</t>
  </si>
  <si>
    <t>Enrollment by Race/Ethnicity: All Students</t>
  </si>
  <si>
    <t>Fall Semester Headcount and Percent by Level</t>
  </si>
  <si>
    <t>–––––1991–––––</t>
  </si>
  <si>
    <t>–––––1992–––––</t>
  </si>
  <si>
    <t>–––––1993–––––</t>
  </si>
  <si>
    <t>–––––1994–––––</t>
  </si>
  <si>
    <t>–––––1995–––––</t>
  </si>
  <si>
    <t>–––––1996–––––</t>
  </si>
  <si>
    <t>–––––1997–––––</t>
  </si>
  <si>
    <t>–––––1998–––––</t>
  </si>
  <si>
    <t>–––––1999–––––</t>
  </si>
  <si>
    <t>–––––2000–––––</t>
  </si>
  <si>
    <t>–––––2001–––––</t>
  </si>
  <si>
    <t>–––––2002–––––</t>
  </si>
  <si>
    <t>–––––2003–––––</t>
  </si>
  <si>
    <t>–––––2004–––––</t>
  </si>
  <si>
    <t>–––––2005–––––</t>
  </si>
  <si>
    <t>–––––2006–––––</t>
  </si>
  <si>
    <t>–––––2007–––––</t>
  </si>
  <si>
    <t>–––––2008–––––</t>
  </si>
  <si>
    <t>–––––2009–––––</t>
  </si>
  <si>
    <t>–––––2010–––––</t>
  </si>
  <si>
    <t>–––––2011–––––</t>
  </si>
  <si>
    <t>–––––2012–––––</t>
  </si>
  <si>
    <t>NUMBER</t>
  </si>
  <si>
    <t>%</t>
  </si>
  <si>
    <t>Black or African American</t>
  </si>
  <si>
    <t>American Indian/Alaskan Native</t>
  </si>
  <si>
    <t>Asian</t>
  </si>
  <si>
    <t>Hispanic or Latino of Any Race</t>
  </si>
  <si>
    <t>Native Hawaiian/Other Pacific Islander</t>
  </si>
  <si>
    <t>Two or More Races</t>
  </si>
  <si>
    <t xml:space="preserve">   –––––––––2013–––––––––</t>
  </si>
  <si>
    <t>–––––––––2014–––––––––</t>
  </si>
  <si>
    <t>–––––––––2015–––––––––</t>
  </si>
  <si>
    <t>–––––––––2016–––––––––</t>
  </si>
  <si>
    <t>–––––––––2017–––––––––</t>
  </si>
  <si>
    <t>LEVEL AND RACE/ ETHNICITY</t>
  </si>
  <si>
    <t>Multicultural</t>
  </si>
  <si>
    <t>Total Multicultural</t>
  </si>
  <si>
    <r>
      <t>1</t>
    </r>
    <r>
      <rPr>
        <sz val="8"/>
        <rFont val="Univers LT Std 55"/>
        <family val="2"/>
      </rPr>
      <t xml:space="preserve"> Race/ethnicity groups include U.S. citizens, immigrants, and refugees only. International includes non-resident alien students regardless of race/ethnicity affiliation. </t>
    </r>
  </si>
  <si>
    <r>
      <t>3</t>
    </r>
    <r>
      <rPr>
        <sz val="8"/>
        <rFont val="Univers LT Std 55"/>
        <family val="2"/>
      </rPr>
      <t xml:space="preserve"> In previous years, the Prefer not to Respond category was included in the White count. </t>
    </r>
  </si>
  <si>
    <r>
      <rPr>
        <vertAlign val="superscript"/>
        <sz val="8"/>
        <rFont val="Univers LT Std 55"/>
        <family val="2"/>
      </rPr>
      <t>4</t>
    </r>
    <r>
      <rPr>
        <sz val="8"/>
        <rFont val="Univers LT Std 55"/>
        <family val="2"/>
      </rPr>
      <t xml:space="preserve"> Beginning Fall 2018, Intensive English Orientation Program (IEOP) students are excluded from the counts of enrolled students.</t>
    </r>
  </si>
  <si>
    <r>
      <t>Enrollment by Race/ Ethnicity</t>
    </r>
    <r>
      <rPr>
        <vertAlign val="superscript"/>
        <sz val="14"/>
        <rFont val="Univers 55"/>
      </rPr>
      <t>1, 2, 3</t>
    </r>
  </si>
  <si>
    <r>
      <t>2</t>
    </r>
    <r>
      <rPr>
        <sz val="8"/>
        <rFont val="Univers LT Std 55"/>
        <family val="2"/>
      </rPr>
      <t xml:space="preserve"> Beginning Fall 2011, Graduate and Total exclude Post Docs in this table. </t>
    </r>
  </si>
  <si>
    <r>
      <t>–––––––––2019</t>
    </r>
    <r>
      <rPr>
        <b/>
        <sz val="10"/>
        <rFont val="Univers 55"/>
        <family val="2"/>
      </rPr>
      <t>–––––––––</t>
    </r>
  </si>
  <si>
    <r>
      <t>–––––––––2018</t>
    </r>
    <r>
      <rPr>
        <b/>
        <vertAlign val="superscript"/>
        <sz val="10"/>
        <rFont val="Univers 55"/>
        <family val="2"/>
      </rPr>
      <t xml:space="preserve"> </t>
    </r>
    <r>
      <rPr>
        <vertAlign val="superscript"/>
        <sz val="11"/>
        <rFont val="Univers 55"/>
      </rPr>
      <t>4</t>
    </r>
    <r>
      <rPr>
        <b/>
        <sz val="10"/>
        <rFont val="Univers 55"/>
        <family val="2"/>
      </rPr>
      <t>–––––––––</t>
    </r>
  </si>
  <si>
    <r>
      <t>–––––––––2020</t>
    </r>
    <r>
      <rPr>
        <b/>
        <sz val="10"/>
        <rFont val="Univers 55"/>
        <family val="2"/>
      </rPr>
      <t>–––––––––</t>
    </r>
  </si>
  <si>
    <r>
      <t>–––––––––2021</t>
    </r>
    <r>
      <rPr>
        <b/>
        <sz val="10"/>
        <rFont val="Univers 55"/>
        <family val="2"/>
      </rPr>
      <t>–––––––––</t>
    </r>
  </si>
  <si>
    <r>
      <t>–––––––––2022</t>
    </r>
    <r>
      <rPr>
        <b/>
        <sz val="10"/>
        <rFont val="Univers 55"/>
        <family val="2"/>
      </rPr>
      <t>–––––––––</t>
    </r>
  </si>
  <si>
    <r>
      <t>–––––––––2023</t>
    </r>
    <r>
      <rPr>
        <b/>
        <sz val="10"/>
        <rFont val="Univers 55"/>
        <family val="2"/>
      </rPr>
      <t>–––––––––</t>
    </r>
  </si>
  <si>
    <r>
      <t>–––––––––2024</t>
    </r>
    <r>
      <rPr>
        <b/>
        <sz val="10"/>
        <rFont val="Univers 55"/>
        <family val="2"/>
      </rPr>
      <t>–––––––––</t>
    </r>
  </si>
  <si>
    <t>Office of Institutional Research (Source: Workday)</t>
  </si>
  <si>
    <t>Last Updated: 10/25/2024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</si>
</sst>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??,??0"/>
    <numFmt numFmtId="165" formatCode="??0.0%"/>
    <numFmt numFmtId="166" formatCode="?0.0%"/>
    <numFmt numFmtId="167" formatCode="?#,##0"/>
    <numFmt numFmtId="168" formatCode="0.0%"/>
  </numFmts>
  <fonts count="40">
    <font>
      <sz val="10"/>
      <name val="Univers 55"/>
    </font>
    <font>
      <sz val="7"/>
      <name val="Univers 55"/>
      <family val="2"/>
    </font>
    <font>
      <sz val="10"/>
      <name val="Berkeley Italic"/>
    </font>
    <font>
      <sz val="7"/>
      <name val="Univers 75 Black"/>
    </font>
    <font>
      <sz val="7"/>
      <name val="Univers 65 Bold"/>
    </font>
    <font>
      <b/>
      <sz val="14"/>
      <name val="Univers 55"/>
      <family val="2"/>
    </font>
    <font>
      <b/>
      <sz val="10"/>
      <name val="Univers 55"/>
      <family val="2"/>
    </font>
    <font>
      <i/>
      <sz val="10"/>
      <name val="Berkeley"/>
      <family val="1"/>
    </font>
    <font>
      <sz val="8"/>
      <name val="Univers 55"/>
      <family val="2"/>
    </font>
    <font>
      <sz val="8"/>
      <color indexed="44"/>
      <name val="Univers 55"/>
      <family val="2"/>
    </font>
    <font>
      <sz val="8"/>
      <name val="Univers 45 Light"/>
      <family val="2"/>
    </font>
    <font>
      <sz val="10"/>
      <name val="Univers 55"/>
      <family val="2"/>
    </font>
    <font>
      <sz val="10"/>
      <name val="Helv"/>
    </font>
    <font>
      <sz val="10"/>
      <name val="Arial"/>
      <family val="2"/>
    </font>
    <font>
      <sz val="9"/>
      <name val="Univers 55"/>
      <family val="2"/>
    </font>
    <font>
      <b/>
      <sz val="9"/>
      <name val="Univers 45 Light"/>
      <family val="2"/>
    </font>
    <font>
      <i/>
      <sz val="9"/>
      <name val="Univers 55"/>
      <family val="2"/>
    </font>
    <font>
      <b/>
      <i/>
      <sz val="9"/>
      <name val="Univers 45 Light"/>
      <family val="2"/>
    </font>
    <font>
      <sz val="9"/>
      <name val="Univers 45 Light"/>
      <family val="2"/>
    </font>
    <font>
      <b/>
      <sz val="9"/>
      <name val="Univers 55"/>
      <family val="2"/>
    </font>
    <font>
      <b/>
      <sz val="7"/>
      <name val="Univers 55"/>
      <family val="2"/>
    </font>
    <font>
      <b/>
      <sz val="9"/>
      <name val="Univers LT Std 45 Light"/>
      <family val="2"/>
    </font>
    <font>
      <sz val="7"/>
      <name val="Univers 45 Light"/>
      <family val="2"/>
    </font>
    <font>
      <b/>
      <i/>
      <sz val="9"/>
      <name val="Univers LT Std 45 Light"/>
      <family val="2"/>
    </font>
    <font>
      <b/>
      <sz val="7"/>
      <name val="Univers 45 Light"/>
      <family val="2"/>
    </font>
    <font>
      <vertAlign val="superscript"/>
      <sz val="7"/>
      <name val="Univers 55"/>
      <family val="2"/>
    </font>
    <font>
      <sz val="11"/>
      <name val="Univers 55"/>
      <family val="2"/>
    </font>
    <font>
      <b/>
      <sz val="11"/>
      <name val="Univers 55"/>
      <family val="2"/>
    </font>
    <font>
      <sz val="11"/>
      <name val="Univers 45 Light"/>
      <family val="2"/>
    </font>
    <font>
      <sz val="11"/>
      <name val="Univers 55"/>
    </font>
    <font>
      <b/>
      <i/>
      <sz val="9"/>
      <name val="Univers 55"/>
    </font>
    <font>
      <vertAlign val="superscript"/>
      <sz val="8"/>
      <name val="Univers LT Std 55"/>
      <family val="2"/>
    </font>
    <font>
      <sz val="8"/>
      <name val="Univers LT Std 55"/>
      <family val="2"/>
    </font>
    <font>
      <sz val="7"/>
      <name val="Univers LT Std 55"/>
      <family val="2"/>
    </font>
    <font>
      <vertAlign val="superscript"/>
      <sz val="14"/>
      <name val="Univers 55"/>
    </font>
    <font>
      <b/>
      <vertAlign val="superscript"/>
      <sz val="10"/>
      <name val="Univers 55"/>
      <family val="2"/>
    </font>
    <font>
      <b/>
      <sz val="10"/>
      <name val="Univers 45 Light"/>
      <family val="2"/>
    </font>
    <font>
      <vertAlign val="superscript"/>
      <sz val="11"/>
      <name val="Univers 55"/>
    </font>
    <font>
      <b/>
      <sz val="10"/>
      <name val="Univers 55"/>
    </font>
    <font>
      <sz val="8"/>
      <name val="Univers 55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2" fillId="0" borderId="0"/>
    <xf numFmtId="0" fontId="11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9" fillId="0" borderId="0" xfId="0" applyFont="1"/>
    <xf numFmtId="164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5" fillId="2" borderId="0" xfId="0" applyFont="1" applyFill="1" applyAlignment="1">
      <alignment horizontal="left"/>
    </xf>
    <xf numFmtId="165" fontId="14" fillId="2" borderId="0" xfId="0" applyNumberFormat="1" applyFont="1" applyFill="1" applyAlignment="1">
      <alignment horizontal="left"/>
    </xf>
    <xf numFmtId="164" fontId="14" fillId="2" borderId="0" xfId="0" applyNumberFormat="1" applyFont="1" applyFill="1"/>
    <xf numFmtId="0" fontId="11" fillId="0" borderId="0" xfId="0" applyFont="1"/>
    <xf numFmtId="3" fontId="0" fillId="0" borderId="0" xfId="0" applyNumberFormat="1"/>
    <xf numFmtId="0" fontId="14" fillId="2" borderId="0" xfId="3" applyFont="1" applyFill="1" applyAlignment="1">
      <alignment horizontal="center"/>
    </xf>
    <xf numFmtId="164" fontId="14" fillId="2" borderId="0" xfId="3" applyNumberFormat="1" applyFont="1" applyFill="1" applyAlignment="1">
      <alignment horizontal="center"/>
    </xf>
    <xf numFmtId="166" fontId="14" fillId="2" borderId="0" xfId="3" applyNumberFormat="1" applyFont="1" applyFill="1" applyAlignment="1">
      <alignment horizontal="center"/>
    </xf>
    <xf numFmtId="164" fontId="14" fillId="0" borderId="0" xfId="3" applyNumberFormat="1" applyFont="1" applyAlignment="1">
      <alignment horizontal="center"/>
    </xf>
    <xf numFmtId="166" fontId="14" fillId="0" borderId="0" xfId="3" applyNumberFormat="1" applyFont="1" applyAlignment="1">
      <alignment horizontal="center"/>
    </xf>
    <xf numFmtId="164" fontId="16" fillId="0" borderId="0" xfId="3" applyNumberFormat="1" applyFont="1" applyAlignment="1">
      <alignment horizontal="center"/>
    </xf>
    <xf numFmtId="166" fontId="16" fillId="0" borderId="0" xfId="3" applyNumberFormat="1" applyFont="1" applyAlignment="1">
      <alignment horizontal="center"/>
    </xf>
    <xf numFmtId="164" fontId="16" fillId="2" borderId="0" xfId="3" applyNumberFormat="1" applyFont="1" applyFill="1" applyAlignment="1">
      <alignment horizontal="center"/>
    </xf>
    <xf numFmtId="166" fontId="16" fillId="2" borderId="0" xfId="3" applyNumberFormat="1" applyFont="1" applyFill="1" applyAlignment="1">
      <alignment horizontal="center"/>
    </xf>
    <xf numFmtId="164" fontId="15" fillId="0" borderId="0" xfId="3" applyNumberFormat="1" applyFont="1" applyAlignment="1">
      <alignment horizontal="center" vertical="top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 applyAlignment="1">
      <alignment vertical="top"/>
    </xf>
    <xf numFmtId="165" fontId="14" fillId="0" borderId="0" xfId="0" applyNumberFormat="1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0" fontId="19" fillId="0" borderId="0" xfId="0" applyFont="1"/>
    <xf numFmtId="0" fontId="19" fillId="0" borderId="1" xfId="0" applyFont="1" applyBorder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0" fontId="20" fillId="0" borderId="0" xfId="0" applyFont="1"/>
    <xf numFmtId="0" fontId="19" fillId="2" borderId="0" xfId="0" applyFont="1" applyFill="1"/>
    <xf numFmtId="167" fontId="19" fillId="2" borderId="0" xfId="0" applyNumberFormat="1" applyFont="1" applyFill="1" applyAlignment="1">
      <alignment horizontal="center"/>
    </xf>
    <xf numFmtId="166" fontId="19" fillId="2" borderId="0" xfId="0" applyNumberFormat="1" applyFont="1" applyFill="1" applyAlignment="1">
      <alignment horizontal="center"/>
    </xf>
    <xf numFmtId="167" fontId="15" fillId="2" borderId="0" xfId="0" applyNumberFormat="1" applyFont="1" applyFill="1" applyAlignment="1">
      <alignment horizontal="center"/>
    </xf>
    <xf numFmtId="0" fontId="15" fillId="2" borderId="0" xfId="0" applyFont="1" applyFill="1"/>
    <xf numFmtId="165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4" fontId="16" fillId="2" borderId="0" xfId="0" applyNumberFormat="1" applyFont="1" applyFill="1" applyAlignment="1">
      <alignment horizontal="left" vertical="center" indent="2"/>
    </xf>
    <xf numFmtId="164" fontId="16" fillId="2" borderId="0" xfId="0" applyNumberFormat="1" applyFont="1" applyFill="1" applyAlignment="1">
      <alignment horizontal="center"/>
    </xf>
    <xf numFmtId="166" fontId="16" fillId="2" borderId="0" xfId="0" applyNumberFormat="1" applyFont="1" applyFill="1" applyAlignment="1">
      <alignment horizontal="center"/>
    </xf>
    <xf numFmtId="0" fontId="15" fillId="0" borderId="0" xfId="0" applyFont="1" applyAlignment="1">
      <alignment horizontal="left"/>
    </xf>
    <xf numFmtId="164" fontId="19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15" fillId="0" borderId="0" xfId="0" applyFont="1"/>
    <xf numFmtId="167" fontId="15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 vertical="center" indent="2"/>
    </xf>
    <xf numFmtId="164" fontId="16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65" fontId="19" fillId="2" borderId="0" xfId="0" applyNumberFormat="1" applyFont="1" applyFill="1" applyAlignment="1">
      <alignment horizontal="center"/>
    </xf>
    <xf numFmtId="164" fontId="19" fillId="2" borderId="0" xfId="0" applyNumberFormat="1" applyFont="1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6" fontId="15" fillId="2" borderId="0" xfId="0" applyNumberFormat="1" applyFont="1" applyFill="1" applyAlignment="1">
      <alignment horizontal="center"/>
    </xf>
    <xf numFmtId="165" fontId="15" fillId="2" borderId="0" xfId="0" applyNumberFormat="1" applyFont="1" applyFill="1" applyAlignment="1">
      <alignment horizontal="center"/>
    </xf>
    <xf numFmtId="165" fontId="20" fillId="0" borderId="0" xfId="0" applyNumberFormat="1" applyFont="1" applyAlignment="1">
      <alignment horizontal="center"/>
    </xf>
    <xf numFmtId="0" fontId="18" fillId="0" borderId="0" xfId="0" applyFont="1"/>
    <xf numFmtId="0" fontId="14" fillId="0" borderId="0" xfId="0" applyFont="1"/>
    <xf numFmtId="164" fontId="21" fillId="0" borderId="0" xfId="0" applyNumberFormat="1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2" fillId="0" borderId="0" xfId="0" applyFont="1"/>
    <xf numFmtId="165" fontId="18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center" vertical="top"/>
    </xf>
    <xf numFmtId="164" fontId="21" fillId="0" borderId="0" xfId="0" applyNumberFormat="1" applyFont="1" applyAlignment="1">
      <alignment horizontal="center" vertical="top"/>
    </xf>
    <xf numFmtId="165" fontId="22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left"/>
    </xf>
    <xf numFmtId="164" fontId="24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 vertical="top"/>
    </xf>
    <xf numFmtId="166" fontId="20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right" vertical="top"/>
    </xf>
    <xf numFmtId="165" fontId="26" fillId="0" borderId="0" xfId="0" applyNumberFormat="1" applyFont="1" applyAlignment="1">
      <alignment horizontal="center"/>
    </xf>
    <xf numFmtId="0" fontId="27" fillId="0" borderId="0" xfId="0" applyFont="1"/>
    <xf numFmtId="165" fontId="27" fillId="0" borderId="0" xfId="0" applyNumberFormat="1" applyFont="1" applyAlignment="1">
      <alignment horizontal="center"/>
    </xf>
    <xf numFmtId="0" fontId="28" fillId="0" borderId="0" xfId="0" applyFont="1"/>
    <xf numFmtId="165" fontId="28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horizontal="center"/>
    </xf>
    <xf numFmtId="168" fontId="21" fillId="0" borderId="0" xfId="0" applyNumberFormat="1" applyFont="1" applyAlignment="1">
      <alignment horizontal="center"/>
    </xf>
    <xf numFmtId="168" fontId="21" fillId="0" borderId="0" xfId="0" applyNumberFormat="1" applyFont="1" applyAlignment="1">
      <alignment horizontal="center" vertical="top"/>
    </xf>
    <xf numFmtId="168" fontId="23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0" applyNumberFormat="1" applyFont="1"/>
    <xf numFmtId="164" fontId="30" fillId="0" borderId="0" xfId="0" applyNumberFormat="1" applyFont="1" applyAlignment="1">
      <alignment horizontal="left" vertical="center" indent="2"/>
    </xf>
    <xf numFmtId="0" fontId="33" fillId="0" borderId="0" xfId="0" applyFont="1"/>
    <xf numFmtId="0" fontId="32" fillId="0" borderId="0" xfId="0" applyFont="1"/>
    <xf numFmtId="165" fontId="18" fillId="0" borderId="1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left"/>
    </xf>
    <xf numFmtId="164" fontId="15" fillId="0" borderId="1" xfId="0" applyNumberFormat="1" applyFont="1" applyBorder="1" applyAlignment="1">
      <alignment horizontal="center"/>
    </xf>
    <xf numFmtId="166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top"/>
    </xf>
    <xf numFmtId="164" fontId="21" fillId="0" borderId="1" xfId="0" applyNumberFormat="1" applyFont="1" applyBorder="1" applyAlignment="1">
      <alignment horizontal="center" vertical="top"/>
    </xf>
    <xf numFmtId="166" fontId="21" fillId="0" borderId="1" xfId="0" applyNumberFormat="1" applyFont="1" applyBorder="1" applyAlignment="1">
      <alignment horizontal="center"/>
    </xf>
    <xf numFmtId="168" fontId="21" fillId="0" borderId="1" xfId="0" applyNumberFormat="1" applyFont="1" applyBorder="1" applyAlignment="1">
      <alignment horizontal="center" vertical="top"/>
    </xf>
    <xf numFmtId="165" fontId="14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left"/>
    </xf>
    <xf numFmtId="164" fontId="14" fillId="2" borderId="1" xfId="0" applyNumberFormat="1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0" fontId="32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" fontId="26" fillId="0" borderId="0" xfId="0" applyNumberFormat="1" applyFont="1" applyAlignment="1">
      <alignment horizontal="center"/>
    </xf>
    <xf numFmtId="0" fontId="0" fillId="0" borderId="1" xfId="0" applyBorder="1"/>
    <xf numFmtId="165" fontId="30" fillId="0" borderId="0" xfId="0" applyNumberFormat="1" applyFont="1" applyAlignment="1">
      <alignment horizontal="right"/>
    </xf>
    <xf numFmtId="49" fontId="30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left"/>
    </xf>
    <xf numFmtId="0" fontId="38" fillId="0" borderId="1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6" fontId="6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1" fillId="0" borderId="1" xfId="0" applyNumberFormat="1" applyFont="1" applyBorder="1" applyAlignment="1">
      <alignment horizontal="center"/>
    </xf>
    <xf numFmtId="0" fontId="31" fillId="0" borderId="0" xfId="0" applyFont="1"/>
    <xf numFmtId="0" fontId="38" fillId="0" borderId="0" xfId="0" applyFont="1"/>
    <xf numFmtId="0" fontId="3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top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D90F"/>
      <rgbColor rgb="00F0A800"/>
      <rgbColor rgb="00E8A300"/>
      <rgbColor rgb="00C26300"/>
      <rgbColor rgb="00FFEB82"/>
      <rgbColor rgb="00FFC23D"/>
      <rgbColor rgb="00851700"/>
      <rgbColor rgb="00C20000"/>
      <rgbColor rgb="005C0000"/>
      <rgbColor rgb="00F00000"/>
      <rgbColor rgb="00F0072E"/>
      <rgbColor rgb="00AB000C"/>
      <rgbColor rgb="00870000"/>
      <rgbColor rgb="001791FF"/>
      <rgbColor rgb="000099A8"/>
      <rgbColor rgb="00007D7D"/>
      <rgbColor rgb="00004F21"/>
      <rgbColor rgb="0000B051"/>
      <rgbColor rgb="0000B002"/>
      <rgbColor rgb="00009100"/>
      <rgbColor rgb="0000D917"/>
      <rgbColor rgb="007F0000"/>
      <rgbColor rgb="0019191E"/>
      <rgbColor rgb="00383F19"/>
      <rgbColor rgb="00B09187"/>
      <rgbColor rgb="0047859E"/>
      <rgbColor rgb="00002B59"/>
      <rgbColor rgb="00005900"/>
      <rgbColor rgb="006BB87D"/>
      <rgbColor rgb="00002B00"/>
      <rgbColor rgb="00D17000"/>
      <rgbColor rgb="00F0E1C2"/>
      <rgbColor rgb="00472300"/>
      <rgbColor rgb="007D9EB0"/>
      <rgbColor rgb="0005A3B0"/>
      <rgbColor rgb="00004500"/>
      <rgbColor rgb="005E3307"/>
      <rgbColor rgb="000A590C"/>
      <rgbColor rgb="00424242"/>
      <rgbColor rgb="005C5C5C"/>
      <rgbColor rgb="00757575"/>
      <rgbColor rgb="008F8F8F"/>
      <rgbColor rgb="009C9C9C"/>
      <rgbColor rgb="00AEAEAE"/>
      <rgbColor rgb="00B5B5B5"/>
      <rgbColor rgb="00C2C2C2"/>
      <rgbColor rgb="00FAFAFA"/>
      <rgbColor rgb="00F5F5F5"/>
      <rgbColor rgb="00EEEEEE"/>
      <rgbColor rgb="00E6E6E6"/>
      <rgbColor rgb="00DEDEDE"/>
      <rgbColor rgb="00D7D7D7"/>
      <rgbColor rgb="00CFCFCF"/>
      <rgbColor rgb="00CACAC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5404002717482"/>
          <c:y val="5.2691714602446718E-2"/>
          <c:w val="0.86324982352283841"/>
          <c:h val="0.80501058335450004"/>
        </c:manualLayout>
      </c:layout>
      <c:scatterChart>
        <c:scatterStyle val="lineMarker"/>
        <c:varyColors val="0"/>
        <c:ser>
          <c:idx val="2"/>
          <c:order val="0"/>
          <c:tx>
            <c:strRef>
              <c:f>'Data for Chart'!$B$4</c:f>
              <c:strCache>
                <c:ptCount val="1"/>
                <c:pt idx="0">
                  <c:v>White</c:v>
                </c:pt>
              </c:strCache>
            </c:strRef>
          </c:tx>
          <c:spPr>
            <a:ln w="25400" cmpd="sng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'Data for Chart'!$C$3:$G$3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xVal>
          <c:yVal>
            <c:numRef>
              <c:f>'Data for Chart'!$C$4:$G$4</c:f>
              <c:numCache>
                <c:formatCode>#,##0</c:formatCode>
                <c:ptCount val="5"/>
                <c:pt idx="0">
                  <c:v>23126</c:v>
                </c:pt>
                <c:pt idx="1">
                  <c:v>22282</c:v>
                </c:pt>
                <c:pt idx="2">
                  <c:v>21634</c:v>
                </c:pt>
                <c:pt idx="3">
                  <c:v>21522</c:v>
                </c:pt>
                <c:pt idx="4">
                  <c:v>21152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7-40B4-9EE2-8EAA7CCBAD80}"/>
            </c:ext>
          </c:extLst>
        </c:ser>
        <c:ser>
          <c:idx val="1"/>
          <c:order val="1"/>
          <c:tx>
            <c:strRef>
              <c:f>'Data for Chart'!$B$5</c:f>
              <c:strCache>
                <c:ptCount val="1"/>
                <c:pt idx="0">
                  <c:v>Multicultural</c:v>
                </c:pt>
              </c:strCache>
            </c:strRef>
          </c:tx>
          <c:spPr>
            <a:ln w="38100">
              <a:solidFill>
                <a:srgbClr val="00B050"/>
              </a:solidFill>
              <a:prstDash val="dashDot"/>
            </a:ln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1-AB87-40B4-9EE2-8EAA7CCBAD80}"/>
              </c:ext>
            </c:extLst>
          </c:dPt>
          <c:xVal>
            <c:numRef>
              <c:f>'Data for Chart'!$C$3:$G$3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xVal>
          <c:yVal>
            <c:numRef>
              <c:f>'Data for Chart'!$C$5:$G$5</c:f>
              <c:numCache>
                <c:formatCode>#,##0</c:formatCode>
                <c:ptCount val="5"/>
                <c:pt idx="0">
                  <c:v>4924</c:v>
                </c:pt>
                <c:pt idx="1">
                  <c:v>4889</c:v>
                </c:pt>
                <c:pt idx="2">
                  <c:v>4881</c:v>
                </c:pt>
                <c:pt idx="3">
                  <c:v>4942</c:v>
                </c:pt>
                <c:pt idx="4">
                  <c:v>4914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87-40B4-9EE2-8EAA7CCBAD80}"/>
            </c:ext>
          </c:extLst>
        </c:ser>
        <c:ser>
          <c:idx val="3"/>
          <c:order val="2"/>
          <c:tx>
            <c:strRef>
              <c:f>'Data for Chart'!$B$6</c:f>
              <c:strCache>
                <c:ptCount val="1"/>
                <c:pt idx="0">
                  <c:v>International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'Data for Chart'!$C$3:$G$3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xVal>
          <c:yVal>
            <c:numRef>
              <c:f>'Data for Chart'!$C$6:$G$6</c:f>
              <c:numCache>
                <c:formatCode>#,##0</c:formatCode>
                <c:ptCount val="5"/>
                <c:pt idx="0">
                  <c:v>2592</c:v>
                </c:pt>
                <c:pt idx="1">
                  <c:v>2532</c:v>
                </c:pt>
                <c:pt idx="2">
                  <c:v>2443</c:v>
                </c:pt>
                <c:pt idx="3">
                  <c:v>2718</c:v>
                </c:pt>
                <c:pt idx="4">
                  <c:v>2878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87-40B4-9EE2-8EAA7CCBAD80}"/>
            </c:ext>
          </c:extLst>
        </c:ser>
        <c:ser>
          <c:idx val="0"/>
          <c:order val="3"/>
          <c:tx>
            <c:strRef>
              <c:f>'Data for Chart'!$B$7</c:f>
              <c:strCache>
                <c:ptCount val="1"/>
                <c:pt idx="0">
                  <c:v>Prefer Not to Respond</c:v>
                </c:pt>
              </c:strCache>
            </c:strRef>
          </c:tx>
          <c:marker>
            <c:symbol val="none"/>
          </c:marker>
          <c:xVal>
            <c:numRef>
              <c:f>'Data for Chart'!$C$3:$G$3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xVal>
          <c:yVal>
            <c:numRef>
              <c:f>'Data for Chart'!$C$7:$G$7</c:f>
              <c:numCache>
                <c:formatCode>#,##0</c:formatCode>
                <c:ptCount val="5"/>
                <c:pt idx="0">
                  <c:v>1183</c:v>
                </c:pt>
                <c:pt idx="1">
                  <c:v>1005</c:v>
                </c:pt>
                <c:pt idx="2">
                  <c:v>1011</c:v>
                </c:pt>
                <c:pt idx="3">
                  <c:v>995</c:v>
                </c:pt>
                <c:pt idx="4">
                  <c:v>1488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87-40B4-9EE2-8EAA7CCBA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743392"/>
        <c:axId val="451744176"/>
      </c:scatterChart>
      <c:valAx>
        <c:axId val="451743392"/>
        <c:scaling>
          <c:orientation val="minMax"/>
          <c:max val="2024"/>
          <c:min val="2020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Univers 45 Bold"/>
                    <a:ea typeface="Univers 45 Light"/>
                    <a:cs typeface="Univers 45 Light"/>
                  </a:defRPr>
                </a:pPr>
                <a:r>
                  <a:rPr lang="en-US" sz="900" baseline="0">
                    <a:latin typeface="Univers 45 Bold"/>
                  </a:rPr>
                  <a:t>FALL TERM</a:t>
                </a:r>
              </a:p>
            </c:rich>
          </c:tx>
          <c:layout>
            <c:manualLayout>
              <c:xMode val="edge"/>
              <c:yMode val="edge"/>
              <c:x val="0.49050130299548855"/>
              <c:y val="0.92147567392676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Bold"/>
                <a:ea typeface="Univers 45 Light"/>
                <a:cs typeface="Univers 45 Light"/>
              </a:defRPr>
            </a:pPr>
            <a:endParaRPr lang="en-US"/>
          </a:p>
        </c:txPr>
        <c:crossAx val="451744176"/>
        <c:crosses val="autoZero"/>
        <c:crossBetween val="midCat"/>
        <c:majorUnit val="1"/>
      </c:valAx>
      <c:valAx>
        <c:axId val="451744176"/>
        <c:scaling>
          <c:orientation val="minMax"/>
          <c:max val="2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Univers 45 Bold"/>
                    <a:ea typeface="Univers 45 Light"/>
                    <a:cs typeface="Univers 45 Light"/>
                  </a:defRPr>
                </a:pPr>
                <a:r>
                  <a:rPr lang="en-US" sz="900">
                    <a:latin typeface="Univers 45 Bold"/>
                  </a:rPr>
                  <a:t>ENROLLMENT</a:t>
                </a:r>
              </a:p>
            </c:rich>
          </c:tx>
          <c:layout>
            <c:manualLayout>
              <c:xMode val="edge"/>
              <c:yMode val="edge"/>
              <c:x val="2.3367365655462E-3"/>
              <c:y val="0.368434885236660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Bold"/>
                <a:ea typeface="Univers 45 Light"/>
                <a:cs typeface="Univers 45 Light"/>
              </a:defRPr>
            </a:pPr>
            <a:endParaRPr lang="en-US"/>
          </a:p>
        </c:txPr>
        <c:crossAx val="451743392"/>
        <c:crossesAt val="2013"/>
        <c:crossBetween val="midCat"/>
        <c:majorUnit val="4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490614911442509"/>
          <c:y val="0.3471414080631226"/>
          <c:w val="0.22306386835723052"/>
          <c:h val="0.16257752789599675"/>
        </c:manualLayout>
      </c:layout>
      <c:overlay val="0"/>
      <c:txPr>
        <a:bodyPr/>
        <a:lstStyle/>
        <a:p>
          <a:pPr>
            <a:defRPr sz="900" b="1" baseline="0">
              <a:latin typeface="Univers 45 Light" pitchFamily="34" charset="0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Univers 55"/>
          <a:ea typeface="Univers 55"/>
          <a:cs typeface="Univers 55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0</xdr:row>
      <xdr:rowOff>60960</xdr:rowOff>
    </xdr:from>
    <xdr:to>
      <xdr:col>90</xdr:col>
      <xdr:colOff>12469</xdr:colOff>
      <xdr:row>0</xdr:row>
      <xdr:rowOff>188014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659" y="60960"/>
          <a:ext cx="11319510" cy="127054"/>
          <a:chOff x="8659" y="60960"/>
          <a:chExt cx="11616690" cy="127054"/>
        </a:xfrm>
      </xdr:grpSpPr>
      <xdr:sp macro="" textlink="">
        <xdr:nvSpPr>
          <xdr:cNvPr id="7" name="Line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8659" y="188014"/>
            <a:ext cx="11616690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480" y="60960"/>
            <a:ext cx="1205459" cy="9144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166688</xdr:colOff>
      <xdr:row>3</xdr:row>
      <xdr:rowOff>41276</xdr:rowOff>
    </xdr:from>
    <xdr:to>
      <xdr:col>13</xdr:col>
      <xdr:colOff>17946</xdr:colOff>
      <xdr:row>34</xdr:row>
      <xdr:rowOff>63499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70338</xdr:rowOff>
    </xdr:from>
    <xdr:to>
      <xdr:col>13</xdr:col>
      <xdr:colOff>253264</xdr:colOff>
      <xdr:row>0</xdr:row>
      <xdr:rowOff>190499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70338"/>
          <a:ext cx="7746264" cy="120161"/>
          <a:chOff x="0" y="70338"/>
          <a:chExt cx="7967049" cy="120161"/>
        </a:xfrm>
      </xdr:grpSpPr>
      <xdr:sp macro="" textlink="">
        <xdr:nvSpPr>
          <xdr:cNvPr id="1034" name="Line 10">
            <a:extLst>
              <a:ext uri="{FF2B5EF4-FFF2-40B4-BE49-F238E27FC236}">
                <a16:creationId xmlns:a16="http://schemas.microsoft.com/office/drawing/2014/main" id="{00000000-0008-0000-0100-00000A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0499"/>
            <a:ext cx="7967049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585" y="70338"/>
            <a:ext cx="1159094" cy="8792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62"/>
  <sheetViews>
    <sheetView showGridLines="0" tabSelected="1" view="pageBreakPreview" topLeftCell="A11" zoomScaleNormal="130" zoomScaleSheetLayoutView="100" workbookViewId="0">
      <selection activeCell="CD52" sqref="CD52"/>
    </sheetView>
  </sheetViews>
  <sheetFormatPr defaultColWidth="11.42578125" defaultRowHeight="12.75"/>
  <cols>
    <col min="1" max="1" width="1.7109375" customWidth="1"/>
    <col min="2" max="2" width="37.85546875" style="32" customWidth="1"/>
    <col min="3" max="3" width="12.5703125" style="33" hidden="1" customWidth="1"/>
    <col min="4" max="4" width="5.42578125" style="34" hidden="1" customWidth="1"/>
    <col min="5" max="5" width="1.85546875" style="34" hidden="1" customWidth="1"/>
    <col min="6" max="6" width="12.85546875" style="33" hidden="1" customWidth="1"/>
    <col min="7" max="7" width="5.42578125" style="34" hidden="1" customWidth="1"/>
    <col min="8" max="8" width="1.85546875" style="34" hidden="1" customWidth="1"/>
    <col min="9" max="9" width="12.85546875" style="33" hidden="1" customWidth="1"/>
    <col min="10" max="10" width="5.42578125" style="34" hidden="1" customWidth="1"/>
    <col min="11" max="11" width="1.85546875" style="34" hidden="1" customWidth="1"/>
    <col min="12" max="12" width="12.85546875" style="33" hidden="1" customWidth="1"/>
    <col min="13" max="13" width="5.42578125" style="34" hidden="1" customWidth="1"/>
    <col min="14" max="14" width="1.85546875" style="34" hidden="1" customWidth="1"/>
    <col min="15" max="15" width="12.85546875" style="33" hidden="1" customWidth="1"/>
    <col min="16" max="16" width="5.42578125" style="34" hidden="1" customWidth="1"/>
    <col min="17" max="17" width="1.85546875" style="34" hidden="1" customWidth="1"/>
    <col min="18" max="18" width="12.85546875" style="34" hidden="1" customWidth="1"/>
    <col min="19" max="19" width="5.42578125" style="34" hidden="1" customWidth="1"/>
    <col min="20" max="20" width="1.85546875" style="34" hidden="1" customWidth="1"/>
    <col min="21" max="21" width="12.85546875" style="34" hidden="1" customWidth="1"/>
    <col min="22" max="22" width="5.42578125" style="34" hidden="1" customWidth="1"/>
    <col min="23" max="23" width="1.85546875" style="34" hidden="1" customWidth="1"/>
    <col min="24" max="24" width="12.85546875" style="34" hidden="1" customWidth="1"/>
    <col min="25" max="25" width="5.42578125" style="34" hidden="1" customWidth="1"/>
    <col min="26" max="26" width="1.85546875" style="34" hidden="1" customWidth="1"/>
    <col min="27" max="27" width="12.85546875" hidden="1" customWidth="1"/>
    <col min="28" max="28" width="5.42578125" hidden="1" customWidth="1"/>
    <col min="29" max="29" width="1.85546875" hidden="1" customWidth="1"/>
    <col min="30" max="30" width="13.28515625" hidden="1" customWidth="1"/>
    <col min="31" max="31" width="5.42578125" hidden="1" customWidth="1"/>
    <col min="32" max="32" width="1.85546875" hidden="1" customWidth="1"/>
    <col min="33" max="33" width="12.85546875" hidden="1" customWidth="1"/>
    <col min="34" max="34" width="5.42578125" hidden="1" customWidth="1"/>
    <col min="35" max="35" width="1.85546875" hidden="1" customWidth="1"/>
    <col min="36" max="36" width="13.28515625" hidden="1" customWidth="1"/>
    <col min="37" max="37" width="5.42578125" hidden="1" customWidth="1"/>
    <col min="38" max="38" width="1.85546875" hidden="1" customWidth="1"/>
    <col min="39" max="39" width="13.28515625" hidden="1" customWidth="1"/>
    <col min="40" max="40" width="5.42578125" hidden="1" customWidth="1"/>
    <col min="41" max="41" width="1.85546875" hidden="1" customWidth="1"/>
    <col min="42" max="42" width="13.28515625" hidden="1" customWidth="1"/>
    <col min="43" max="43" width="5.42578125" hidden="1" customWidth="1"/>
    <col min="44" max="44" width="1.28515625" hidden="1" customWidth="1"/>
    <col min="45" max="45" width="8.28515625" hidden="1" customWidth="1"/>
    <col min="46" max="46" width="5.28515625" hidden="1" customWidth="1"/>
    <col min="47" max="47" width="1.28515625" hidden="1" customWidth="1"/>
    <col min="48" max="48" width="8.28515625" hidden="1" customWidth="1"/>
    <col min="49" max="49" width="5.28515625" hidden="1" customWidth="1"/>
    <col min="50" max="50" width="1.28515625" hidden="1" customWidth="1"/>
    <col min="51" max="51" width="8.28515625" hidden="1" customWidth="1"/>
    <col min="52" max="52" width="5.28515625" hidden="1" customWidth="1"/>
    <col min="53" max="53" width="1.28515625" customWidth="1"/>
    <col min="54" max="54" width="8.28515625" hidden="1" customWidth="1"/>
    <col min="55" max="55" width="5.28515625" hidden="1" customWidth="1"/>
    <col min="56" max="56" width="0.85546875" hidden="1" customWidth="1"/>
    <col min="57" max="57" width="8.28515625" hidden="1" customWidth="1"/>
    <col min="58" max="58" width="6.140625" hidden="1" customWidth="1"/>
    <col min="59" max="59" width="0.85546875" customWidth="1"/>
    <col min="60" max="60" width="8.85546875" hidden="1" customWidth="1"/>
    <col min="61" max="61" width="6.140625" hidden="1" customWidth="1"/>
    <col min="62" max="62" width="0.85546875" customWidth="1"/>
    <col min="63" max="63" width="8.28515625" hidden="1" customWidth="1"/>
    <col min="64" max="64" width="6.140625" hidden="1" customWidth="1"/>
    <col min="65" max="65" width="8.28515625" hidden="1" customWidth="1"/>
    <col min="66" max="66" width="8.140625" hidden="1" customWidth="1"/>
    <col min="67" max="80" width="12.7109375" hidden="1" customWidth="1"/>
    <col min="81" max="90" width="12.7109375" customWidth="1"/>
    <col min="91" max="91" width="1.7109375" customWidth="1"/>
    <col min="273" max="273" width="0.85546875" customWidth="1"/>
    <col min="274" max="274" width="32.140625" customWidth="1"/>
    <col min="275" max="324" width="0" hidden="1" customWidth="1"/>
    <col min="325" max="325" width="1.28515625" customWidth="1"/>
    <col min="326" max="330" width="0" hidden="1" customWidth="1"/>
    <col min="331" max="331" width="0.85546875" customWidth="1"/>
    <col min="332" max="333" width="0" hidden="1" customWidth="1"/>
    <col min="334" max="334" width="0.85546875" customWidth="1"/>
    <col min="335" max="335" width="8.28515625" customWidth="1"/>
    <col min="336" max="336" width="6.140625" customWidth="1"/>
    <col min="337" max="337" width="8.28515625" customWidth="1"/>
    <col min="338" max="338" width="8.140625" bestFit="1" customWidth="1"/>
    <col min="339" max="339" width="9.28515625" customWidth="1"/>
    <col min="340" max="340" width="7.28515625" bestFit="1" customWidth="1"/>
    <col min="341" max="341" width="8.140625" customWidth="1"/>
    <col min="342" max="342" width="7.28515625" bestFit="1" customWidth="1"/>
    <col min="344" max="344" width="7.28515625" bestFit="1" customWidth="1"/>
    <col min="529" max="529" width="0.85546875" customWidth="1"/>
    <col min="530" max="530" width="32.140625" customWidth="1"/>
    <col min="531" max="580" width="0" hidden="1" customWidth="1"/>
    <col min="581" max="581" width="1.28515625" customWidth="1"/>
    <col min="582" max="586" width="0" hidden="1" customWidth="1"/>
    <col min="587" max="587" width="0.85546875" customWidth="1"/>
    <col min="588" max="589" width="0" hidden="1" customWidth="1"/>
    <col min="590" max="590" width="0.85546875" customWidth="1"/>
    <col min="591" max="591" width="8.28515625" customWidth="1"/>
    <col min="592" max="592" width="6.140625" customWidth="1"/>
    <col min="593" max="593" width="8.28515625" customWidth="1"/>
    <col min="594" max="594" width="8.140625" bestFit="1" customWidth="1"/>
    <col min="595" max="595" width="9.28515625" customWidth="1"/>
    <col min="596" max="596" width="7.28515625" bestFit="1" customWidth="1"/>
    <col min="597" max="597" width="8.140625" customWidth="1"/>
    <col min="598" max="598" width="7.28515625" bestFit="1" customWidth="1"/>
    <col min="600" max="600" width="7.28515625" bestFit="1" customWidth="1"/>
    <col min="785" max="785" width="0.85546875" customWidth="1"/>
    <col min="786" max="786" width="32.140625" customWidth="1"/>
    <col min="787" max="836" width="0" hidden="1" customWidth="1"/>
    <col min="837" max="837" width="1.28515625" customWidth="1"/>
    <col min="838" max="842" width="0" hidden="1" customWidth="1"/>
    <col min="843" max="843" width="0.85546875" customWidth="1"/>
    <col min="844" max="845" width="0" hidden="1" customWidth="1"/>
    <col min="846" max="846" width="0.85546875" customWidth="1"/>
    <col min="847" max="847" width="8.28515625" customWidth="1"/>
    <col min="848" max="848" width="6.140625" customWidth="1"/>
    <col min="849" max="849" width="8.28515625" customWidth="1"/>
    <col min="850" max="850" width="8.140625" bestFit="1" customWidth="1"/>
    <col min="851" max="851" width="9.28515625" customWidth="1"/>
    <col min="852" max="852" width="7.28515625" bestFit="1" customWidth="1"/>
    <col min="853" max="853" width="8.140625" customWidth="1"/>
    <col min="854" max="854" width="7.28515625" bestFit="1" customWidth="1"/>
    <col min="856" max="856" width="7.28515625" bestFit="1" customWidth="1"/>
    <col min="1041" max="1041" width="0.85546875" customWidth="1"/>
    <col min="1042" max="1042" width="32.140625" customWidth="1"/>
    <col min="1043" max="1092" width="0" hidden="1" customWidth="1"/>
    <col min="1093" max="1093" width="1.28515625" customWidth="1"/>
    <col min="1094" max="1098" width="0" hidden="1" customWidth="1"/>
    <col min="1099" max="1099" width="0.85546875" customWidth="1"/>
    <col min="1100" max="1101" width="0" hidden="1" customWidth="1"/>
    <col min="1102" max="1102" width="0.85546875" customWidth="1"/>
    <col min="1103" max="1103" width="8.28515625" customWidth="1"/>
    <col min="1104" max="1104" width="6.140625" customWidth="1"/>
    <col min="1105" max="1105" width="8.28515625" customWidth="1"/>
    <col min="1106" max="1106" width="8.140625" bestFit="1" customWidth="1"/>
    <col min="1107" max="1107" width="9.28515625" customWidth="1"/>
    <col min="1108" max="1108" width="7.28515625" bestFit="1" customWidth="1"/>
    <col min="1109" max="1109" width="8.140625" customWidth="1"/>
    <col min="1110" max="1110" width="7.28515625" bestFit="1" customWidth="1"/>
    <col min="1112" max="1112" width="7.28515625" bestFit="1" customWidth="1"/>
    <col min="1297" max="1297" width="0.85546875" customWidth="1"/>
    <col min="1298" max="1298" width="32.140625" customWidth="1"/>
    <col min="1299" max="1348" width="0" hidden="1" customWidth="1"/>
    <col min="1349" max="1349" width="1.28515625" customWidth="1"/>
    <col min="1350" max="1354" width="0" hidden="1" customWidth="1"/>
    <col min="1355" max="1355" width="0.85546875" customWidth="1"/>
    <col min="1356" max="1357" width="0" hidden="1" customWidth="1"/>
    <col min="1358" max="1358" width="0.85546875" customWidth="1"/>
    <col min="1359" max="1359" width="8.28515625" customWidth="1"/>
    <col min="1360" max="1360" width="6.140625" customWidth="1"/>
    <col min="1361" max="1361" width="8.28515625" customWidth="1"/>
    <col min="1362" max="1362" width="8.140625" bestFit="1" customWidth="1"/>
    <col min="1363" max="1363" width="9.28515625" customWidth="1"/>
    <col min="1364" max="1364" width="7.28515625" bestFit="1" customWidth="1"/>
    <col min="1365" max="1365" width="8.140625" customWidth="1"/>
    <col min="1366" max="1366" width="7.28515625" bestFit="1" customWidth="1"/>
    <col min="1368" max="1368" width="7.28515625" bestFit="1" customWidth="1"/>
    <col min="1553" max="1553" width="0.85546875" customWidth="1"/>
    <col min="1554" max="1554" width="32.140625" customWidth="1"/>
    <col min="1555" max="1604" width="0" hidden="1" customWidth="1"/>
    <col min="1605" max="1605" width="1.28515625" customWidth="1"/>
    <col min="1606" max="1610" width="0" hidden="1" customWidth="1"/>
    <col min="1611" max="1611" width="0.85546875" customWidth="1"/>
    <col min="1612" max="1613" width="0" hidden="1" customWidth="1"/>
    <col min="1614" max="1614" width="0.85546875" customWidth="1"/>
    <col min="1615" max="1615" width="8.28515625" customWidth="1"/>
    <col min="1616" max="1616" width="6.140625" customWidth="1"/>
    <col min="1617" max="1617" width="8.28515625" customWidth="1"/>
    <col min="1618" max="1618" width="8.140625" bestFit="1" customWidth="1"/>
    <col min="1619" max="1619" width="9.28515625" customWidth="1"/>
    <col min="1620" max="1620" width="7.28515625" bestFit="1" customWidth="1"/>
    <col min="1621" max="1621" width="8.140625" customWidth="1"/>
    <col min="1622" max="1622" width="7.28515625" bestFit="1" customWidth="1"/>
    <col min="1624" max="1624" width="7.28515625" bestFit="1" customWidth="1"/>
    <col min="1809" max="1809" width="0.85546875" customWidth="1"/>
    <col min="1810" max="1810" width="32.140625" customWidth="1"/>
    <col min="1811" max="1860" width="0" hidden="1" customWidth="1"/>
    <col min="1861" max="1861" width="1.28515625" customWidth="1"/>
    <col min="1862" max="1866" width="0" hidden="1" customWidth="1"/>
    <col min="1867" max="1867" width="0.85546875" customWidth="1"/>
    <col min="1868" max="1869" width="0" hidden="1" customWidth="1"/>
    <col min="1870" max="1870" width="0.85546875" customWidth="1"/>
    <col min="1871" max="1871" width="8.28515625" customWidth="1"/>
    <col min="1872" max="1872" width="6.140625" customWidth="1"/>
    <col min="1873" max="1873" width="8.28515625" customWidth="1"/>
    <col min="1874" max="1874" width="8.140625" bestFit="1" customWidth="1"/>
    <col min="1875" max="1875" width="9.28515625" customWidth="1"/>
    <col min="1876" max="1876" width="7.28515625" bestFit="1" customWidth="1"/>
    <col min="1877" max="1877" width="8.140625" customWidth="1"/>
    <col min="1878" max="1878" width="7.28515625" bestFit="1" customWidth="1"/>
    <col min="1880" max="1880" width="7.28515625" bestFit="1" customWidth="1"/>
    <col min="2065" max="2065" width="0.85546875" customWidth="1"/>
    <col min="2066" max="2066" width="32.140625" customWidth="1"/>
    <col min="2067" max="2116" width="0" hidden="1" customWidth="1"/>
    <col min="2117" max="2117" width="1.28515625" customWidth="1"/>
    <col min="2118" max="2122" width="0" hidden="1" customWidth="1"/>
    <col min="2123" max="2123" width="0.85546875" customWidth="1"/>
    <col min="2124" max="2125" width="0" hidden="1" customWidth="1"/>
    <col min="2126" max="2126" width="0.85546875" customWidth="1"/>
    <col min="2127" max="2127" width="8.28515625" customWidth="1"/>
    <col min="2128" max="2128" width="6.140625" customWidth="1"/>
    <col min="2129" max="2129" width="8.28515625" customWidth="1"/>
    <col min="2130" max="2130" width="8.140625" bestFit="1" customWidth="1"/>
    <col min="2131" max="2131" width="9.28515625" customWidth="1"/>
    <col min="2132" max="2132" width="7.28515625" bestFit="1" customWidth="1"/>
    <col min="2133" max="2133" width="8.140625" customWidth="1"/>
    <col min="2134" max="2134" width="7.28515625" bestFit="1" customWidth="1"/>
    <col min="2136" max="2136" width="7.28515625" bestFit="1" customWidth="1"/>
    <col min="2321" max="2321" width="0.85546875" customWidth="1"/>
    <col min="2322" max="2322" width="32.140625" customWidth="1"/>
    <col min="2323" max="2372" width="0" hidden="1" customWidth="1"/>
    <col min="2373" max="2373" width="1.28515625" customWidth="1"/>
    <col min="2374" max="2378" width="0" hidden="1" customWidth="1"/>
    <col min="2379" max="2379" width="0.85546875" customWidth="1"/>
    <col min="2380" max="2381" width="0" hidden="1" customWidth="1"/>
    <col min="2382" max="2382" width="0.85546875" customWidth="1"/>
    <col min="2383" max="2383" width="8.28515625" customWidth="1"/>
    <col min="2384" max="2384" width="6.140625" customWidth="1"/>
    <col min="2385" max="2385" width="8.28515625" customWidth="1"/>
    <col min="2386" max="2386" width="8.140625" bestFit="1" customWidth="1"/>
    <col min="2387" max="2387" width="9.28515625" customWidth="1"/>
    <col min="2388" max="2388" width="7.28515625" bestFit="1" customWidth="1"/>
    <col min="2389" max="2389" width="8.140625" customWidth="1"/>
    <col min="2390" max="2390" width="7.28515625" bestFit="1" customWidth="1"/>
    <col min="2392" max="2392" width="7.28515625" bestFit="1" customWidth="1"/>
    <col min="2577" max="2577" width="0.85546875" customWidth="1"/>
    <col min="2578" max="2578" width="32.140625" customWidth="1"/>
    <col min="2579" max="2628" width="0" hidden="1" customWidth="1"/>
    <col min="2629" max="2629" width="1.28515625" customWidth="1"/>
    <col min="2630" max="2634" width="0" hidden="1" customWidth="1"/>
    <col min="2635" max="2635" width="0.85546875" customWidth="1"/>
    <col min="2636" max="2637" width="0" hidden="1" customWidth="1"/>
    <col min="2638" max="2638" width="0.85546875" customWidth="1"/>
    <col min="2639" max="2639" width="8.28515625" customWidth="1"/>
    <col min="2640" max="2640" width="6.140625" customWidth="1"/>
    <col min="2641" max="2641" width="8.28515625" customWidth="1"/>
    <col min="2642" max="2642" width="8.140625" bestFit="1" customWidth="1"/>
    <col min="2643" max="2643" width="9.28515625" customWidth="1"/>
    <col min="2644" max="2644" width="7.28515625" bestFit="1" customWidth="1"/>
    <col min="2645" max="2645" width="8.140625" customWidth="1"/>
    <col min="2646" max="2646" width="7.28515625" bestFit="1" customWidth="1"/>
    <col min="2648" max="2648" width="7.28515625" bestFit="1" customWidth="1"/>
    <col min="2833" max="2833" width="0.85546875" customWidth="1"/>
    <col min="2834" max="2834" width="32.140625" customWidth="1"/>
    <col min="2835" max="2884" width="0" hidden="1" customWidth="1"/>
    <col min="2885" max="2885" width="1.28515625" customWidth="1"/>
    <col min="2886" max="2890" width="0" hidden="1" customWidth="1"/>
    <col min="2891" max="2891" width="0.85546875" customWidth="1"/>
    <col min="2892" max="2893" width="0" hidden="1" customWidth="1"/>
    <col min="2894" max="2894" width="0.85546875" customWidth="1"/>
    <col min="2895" max="2895" width="8.28515625" customWidth="1"/>
    <col min="2896" max="2896" width="6.140625" customWidth="1"/>
    <col min="2897" max="2897" width="8.28515625" customWidth="1"/>
    <col min="2898" max="2898" width="8.140625" bestFit="1" customWidth="1"/>
    <col min="2899" max="2899" width="9.28515625" customWidth="1"/>
    <col min="2900" max="2900" width="7.28515625" bestFit="1" customWidth="1"/>
    <col min="2901" max="2901" width="8.140625" customWidth="1"/>
    <col min="2902" max="2902" width="7.28515625" bestFit="1" customWidth="1"/>
    <col min="2904" max="2904" width="7.28515625" bestFit="1" customWidth="1"/>
    <col min="3089" max="3089" width="0.85546875" customWidth="1"/>
    <col min="3090" max="3090" width="32.140625" customWidth="1"/>
    <col min="3091" max="3140" width="0" hidden="1" customWidth="1"/>
    <col min="3141" max="3141" width="1.28515625" customWidth="1"/>
    <col min="3142" max="3146" width="0" hidden="1" customWidth="1"/>
    <col min="3147" max="3147" width="0.85546875" customWidth="1"/>
    <col min="3148" max="3149" width="0" hidden="1" customWidth="1"/>
    <col min="3150" max="3150" width="0.85546875" customWidth="1"/>
    <col min="3151" max="3151" width="8.28515625" customWidth="1"/>
    <col min="3152" max="3152" width="6.140625" customWidth="1"/>
    <col min="3153" max="3153" width="8.28515625" customWidth="1"/>
    <col min="3154" max="3154" width="8.140625" bestFit="1" customWidth="1"/>
    <col min="3155" max="3155" width="9.28515625" customWidth="1"/>
    <col min="3156" max="3156" width="7.28515625" bestFit="1" customWidth="1"/>
    <col min="3157" max="3157" width="8.140625" customWidth="1"/>
    <col min="3158" max="3158" width="7.28515625" bestFit="1" customWidth="1"/>
    <col min="3160" max="3160" width="7.28515625" bestFit="1" customWidth="1"/>
    <col min="3345" max="3345" width="0.85546875" customWidth="1"/>
    <col min="3346" max="3346" width="32.140625" customWidth="1"/>
    <col min="3347" max="3396" width="0" hidden="1" customWidth="1"/>
    <col min="3397" max="3397" width="1.28515625" customWidth="1"/>
    <col min="3398" max="3402" width="0" hidden="1" customWidth="1"/>
    <col min="3403" max="3403" width="0.85546875" customWidth="1"/>
    <col min="3404" max="3405" width="0" hidden="1" customWidth="1"/>
    <col min="3406" max="3406" width="0.85546875" customWidth="1"/>
    <col min="3407" max="3407" width="8.28515625" customWidth="1"/>
    <col min="3408" max="3408" width="6.140625" customWidth="1"/>
    <col min="3409" max="3409" width="8.28515625" customWidth="1"/>
    <col min="3410" max="3410" width="8.140625" bestFit="1" customWidth="1"/>
    <col min="3411" max="3411" width="9.28515625" customWidth="1"/>
    <col min="3412" max="3412" width="7.28515625" bestFit="1" customWidth="1"/>
    <col min="3413" max="3413" width="8.140625" customWidth="1"/>
    <col min="3414" max="3414" width="7.28515625" bestFit="1" customWidth="1"/>
    <col min="3416" max="3416" width="7.28515625" bestFit="1" customWidth="1"/>
    <col min="3601" max="3601" width="0.85546875" customWidth="1"/>
    <col min="3602" max="3602" width="32.140625" customWidth="1"/>
    <col min="3603" max="3652" width="0" hidden="1" customWidth="1"/>
    <col min="3653" max="3653" width="1.28515625" customWidth="1"/>
    <col min="3654" max="3658" width="0" hidden="1" customWidth="1"/>
    <col min="3659" max="3659" width="0.85546875" customWidth="1"/>
    <col min="3660" max="3661" width="0" hidden="1" customWidth="1"/>
    <col min="3662" max="3662" width="0.85546875" customWidth="1"/>
    <col min="3663" max="3663" width="8.28515625" customWidth="1"/>
    <col min="3664" max="3664" width="6.140625" customWidth="1"/>
    <col min="3665" max="3665" width="8.28515625" customWidth="1"/>
    <col min="3666" max="3666" width="8.140625" bestFit="1" customWidth="1"/>
    <col min="3667" max="3667" width="9.28515625" customWidth="1"/>
    <col min="3668" max="3668" width="7.28515625" bestFit="1" customWidth="1"/>
    <col min="3669" max="3669" width="8.140625" customWidth="1"/>
    <col min="3670" max="3670" width="7.28515625" bestFit="1" customWidth="1"/>
    <col min="3672" max="3672" width="7.28515625" bestFit="1" customWidth="1"/>
    <col min="3857" max="3857" width="0.85546875" customWidth="1"/>
    <col min="3858" max="3858" width="32.140625" customWidth="1"/>
    <col min="3859" max="3908" width="0" hidden="1" customWidth="1"/>
    <col min="3909" max="3909" width="1.28515625" customWidth="1"/>
    <col min="3910" max="3914" width="0" hidden="1" customWidth="1"/>
    <col min="3915" max="3915" width="0.85546875" customWidth="1"/>
    <col min="3916" max="3917" width="0" hidden="1" customWidth="1"/>
    <col min="3918" max="3918" width="0.85546875" customWidth="1"/>
    <col min="3919" max="3919" width="8.28515625" customWidth="1"/>
    <col min="3920" max="3920" width="6.140625" customWidth="1"/>
    <col min="3921" max="3921" width="8.28515625" customWidth="1"/>
    <col min="3922" max="3922" width="8.140625" bestFit="1" customWidth="1"/>
    <col min="3923" max="3923" width="9.28515625" customWidth="1"/>
    <col min="3924" max="3924" width="7.28515625" bestFit="1" customWidth="1"/>
    <col min="3925" max="3925" width="8.140625" customWidth="1"/>
    <col min="3926" max="3926" width="7.28515625" bestFit="1" customWidth="1"/>
    <col min="3928" max="3928" width="7.28515625" bestFit="1" customWidth="1"/>
    <col min="4113" max="4113" width="0.85546875" customWidth="1"/>
    <col min="4114" max="4114" width="32.140625" customWidth="1"/>
    <col min="4115" max="4164" width="0" hidden="1" customWidth="1"/>
    <col min="4165" max="4165" width="1.28515625" customWidth="1"/>
    <col min="4166" max="4170" width="0" hidden="1" customWidth="1"/>
    <col min="4171" max="4171" width="0.85546875" customWidth="1"/>
    <col min="4172" max="4173" width="0" hidden="1" customWidth="1"/>
    <col min="4174" max="4174" width="0.85546875" customWidth="1"/>
    <col min="4175" max="4175" width="8.28515625" customWidth="1"/>
    <col min="4176" max="4176" width="6.140625" customWidth="1"/>
    <col min="4177" max="4177" width="8.28515625" customWidth="1"/>
    <col min="4178" max="4178" width="8.140625" bestFit="1" customWidth="1"/>
    <col min="4179" max="4179" width="9.28515625" customWidth="1"/>
    <col min="4180" max="4180" width="7.28515625" bestFit="1" customWidth="1"/>
    <col min="4181" max="4181" width="8.140625" customWidth="1"/>
    <col min="4182" max="4182" width="7.28515625" bestFit="1" customWidth="1"/>
    <col min="4184" max="4184" width="7.28515625" bestFit="1" customWidth="1"/>
    <col min="4369" max="4369" width="0.85546875" customWidth="1"/>
    <col min="4370" max="4370" width="32.140625" customWidth="1"/>
    <col min="4371" max="4420" width="0" hidden="1" customWidth="1"/>
    <col min="4421" max="4421" width="1.28515625" customWidth="1"/>
    <col min="4422" max="4426" width="0" hidden="1" customWidth="1"/>
    <col min="4427" max="4427" width="0.85546875" customWidth="1"/>
    <col min="4428" max="4429" width="0" hidden="1" customWidth="1"/>
    <col min="4430" max="4430" width="0.85546875" customWidth="1"/>
    <col min="4431" max="4431" width="8.28515625" customWidth="1"/>
    <col min="4432" max="4432" width="6.140625" customWidth="1"/>
    <col min="4433" max="4433" width="8.28515625" customWidth="1"/>
    <col min="4434" max="4434" width="8.140625" bestFit="1" customWidth="1"/>
    <col min="4435" max="4435" width="9.28515625" customWidth="1"/>
    <col min="4436" max="4436" width="7.28515625" bestFit="1" customWidth="1"/>
    <col min="4437" max="4437" width="8.140625" customWidth="1"/>
    <col min="4438" max="4438" width="7.28515625" bestFit="1" customWidth="1"/>
    <col min="4440" max="4440" width="7.28515625" bestFit="1" customWidth="1"/>
    <col min="4625" max="4625" width="0.85546875" customWidth="1"/>
    <col min="4626" max="4626" width="32.140625" customWidth="1"/>
    <col min="4627" max="4676" width="0" hidden="1" customWidth="1"/>
    <col min="4677" max="4677" width="1.28515625" customWidth="1"/>
    <col min="4678" max="4682" width="0" hidden="1" customWidth="1"/>
    <col min="4683" max="4683" width="0.85546875" customWidth="1"/>
    <col min="4684" max="4685" width="0" hidden="1" customWidth="1"/>
    <col min="4686" max="4686" width="0.85546875" customWidth="1"/>
    <col min="4687" max="4687" width="8.28515625" customWidth="1"/>
    <col min="4688" max="4688" width="6.140625" customWidth="1"/>
    <col min="4689" max="4689" width="8.28515625" customWidth="1"/>
    <col min="4690" max="4690" width="8.140625" bestFit="1" customWidth="1"/>
    <col min="4691" max="4691" width="9.28515625" customWidth="1"/>
    <col min="4692" max="4692" width="7.28515625" bestFit="1" customWidth="1"/>
    <col min="4693" max="4693" width="8.140625" customWidth="1"/>
    <col min="4694" max="4694" width="7.28515625" bestFit="1" customWidth="1"/>
    <col min="4696" max="4696" width="7.28515625" bestFit="1" customWidth="1"/>
    <col min="4881" max="4881" width="0.85546875" customWidth="1"/>
    <col min="4882" max="4882" width="32.140625" customWidth="1"/>
    <col min="4883" max="4932" width="0" hidden="1" customWidth="1"/>
    <col min="4933" max="4933" width="1.28515625" customWidth="1"/>
    <col min="4934" max="4938" width="0" hidden="1" customWidth="1"/>
    <col min="4939" max="4939" width="0.85546875" customWidth="1"/>
    <col min="4940" max="4941" width="0" hidden="1" customWidth="1"/>
    <col min="4942" max="4942" width="0.85546875" customWidth="1"/>
    <col min="4943" max="4943" width="8.28515625" customWidth="1"/>
    <col min="4944" max="4944" width="6.140625" customWidth="1"/>
    <col min="4945" max="4945" width="8.28515625" customWidth="1"/>
    <col min="4946" max="4946" width="8.140625" bestFit="1" customWidth="1"/>
    <col min="4947" max="4947" width="9.28515625" customWidth="1"/>
    <col min="4948" max="4948" width="7.28515625" bestFit="1" customWidth="1"/>
    <col min="4949" max="4949" width="8.140625" customWidth="1"/>
    <col min="4950" max="4950" width="7.28515625" bestFit="1" customWidth="1"/>
    <col min="4952" max="4952" width="7.28515625" bestFit="1" customWidth="1"/>
    <col min="5137" max="5137" width="0.85546875" customWidth="1"/>
    <col min="5138" max="5138" width="32.140625" customWidth="1"/>
    <col min="5139" max="5188" width="0" hidden="1" customWidth="1"/>
    <col min="5189" max="5189" width="1.28515625" customWidth="1"/>
    <col min="5190" max="5194" width="0" hidden="1" customWidth="1"/>
    <col min="5195" max="5195" width="0.85546875" customWidth="1"/>
    <col min="5196" max="5197" width="0" hidden="1" customWidth="1"/>
    <col min="5198" max="5198" width="0.85546875" customWidth="1"/>
    <col min="5199" max="5199" width="8.28515625" customWidth="1"/>
    <col min="5200" max="5200" width="6.140625" customWidth="1"/>
    <col min="5201" max="5201" width="8.28515625" customWidth="1"/>
    <col min="5202" max="5202" width="8.140625" bestFit="1" customWidth="1"/>
    <col min="5203" max="5203" width="9.28515625" customWidth="1"/>
    <col min="5204" max="5204" width="7.28515625" bestFit="1" customWidth="1"/>
    <col min="5205" max="5205" width="8.140625" customWidth="1"/>
    <col min="5206" max="5206" width="7.28515625" bestFit="1" customWidth="1"/>
    <col min="5208" max="5208" width="7.28515625" bestFit="1" customWidth="1"/>
    <col min="5393" max="5393" width="0.85546875" customWidth="1"/>
    <col min="5394" max="5394" width="32.140625" customWidth="1"/>
    <col min="5395" max="5444" width="0" hidden="1" customWidth="1"/>
    <col min="5445" max="5445" width="1.28515625" customWidth="1"/>
    <col min="5446" max="5450" width="0" hidden="1" customWidth="1"/>
    <col min="5451" max="5451" width="0.85546875" customWidth="1"/>
    <col min="5452" max="5453" width="0" hidden="1" customWidth="1"/>
    <col min="5454" max="5454" width="0.85546875" customWidth="1"/>
    <col min="5455" max="5455" width="8.28515625" customWidth="1"/>
    <col min="5456" max="5456" width="6.140625" customWidth="1"/>
    <col min="5457" max="5457" width="8.28515625" customWidth="1"/>
    <col min="5458" max="5458" width="8.140625" bestFit="1" customWidth="1"/>
    <col min="5459" max="5459" width="9.28515625" customWidth="1"/>
    <col min="5460" max="5460" width="7.28515625" bestFit="1" customWidth="1"/>
    <col min="5461" max="5461" width="8.140625" customWidth="1"/>
    <col min="5462" max="5462" width="7.28515625" bestFit="1" customWidth="1"/>
    <col min="5464" max="5464" width="7.28515625" bestFit="1" customWidth="1"/>
    <col min="5649" max="5649" width="0.85546875" customWidth="1"/>
    <col min="5650" max="5650" width="32.140625" customWidth="1"/>
    <col min="5651" max="5700" width="0" hidden="1" customWidth="1"/>
    <col min="5701" max="5701" width="1.28515625" customWidth="1"/>
    <col min="5702" max="5706" width="0" hidden="1" customWidth="1"/>
    <col min="5707" max="5707" width="0.85546875" customWidth="1"/>
    <col min="5708" max="5709" width="0" hidden="1" customWidth="1"/>
    <col min="5710" max="5710" width="0.85546875" customWidth="1"/>
    <col min="5711" max="5711" width="8.28515625" customWidth="1"/>
    <col min="5712" max="5712" width="6.140625" customWidth="1"/>
    <col min="5713" max="5713" width="8.28515625" customWidth="1"/>
    <col min="5714" max="5714" width="8.140625" bestFit="1" customWidth="1"/>
    <col min="5715" max="5715" width="9.28515625" customWidth="1"/>
    <col min="5716" max="5716" width="7.28515625" bestFit="1" customWidth="1"/>
    <col min="5717" max="5717" width="8.140625" customWidth="1"/>
    <col min="5718" max="5718" width="7.28515625" bestFit="1" customWidth="1"/>
    <col min="5720" max="5720" width="7.28515625" bestFit="1" customWidth="1"/>
    <col min="5905" max="5905" width="0.85546875" customWidth="1"/>
    <col min="5906" max="5906" width="32.140625" customWidth="1"/>
    <col min="5907" max="5956" width="0" hidden="1" customWidth="1"/>
    <col min="5957" max="5957" width="1.28515625" customWidth="1"/>
    <col min="5958" max="5962" width="0" hidden="1" customWidth="1"/>
    <col min="5963" max="5963" width="0.85546875" customWidth="1"/>
    <col min="5964" max="5965" width="0" hidden="1" customWidth="1"/>
    <col min="5966" max="5966" width="0.85546875" customWidth="1"/>
    <col min="5967" max="5967" width="8.28515625" customWidth="1"/>
    <col min="5968" max="5968" width="6.140625" customWidth="1"/>
    <col min="5969" max="5969" width="8.28515625" customWidth="1"/>
    <col min="5970" max="5970" width="8.140625" bestFit="1" customWidth="1"/>
    <col min="5971" max="5971" width="9.28515625" customWidth="1"/>
    <col min="5972" max="5972" width="7.28515625" bestFit="1" customWidth="1"/>
    <col min="5973" max="5973" width="8.140625" customWidth="1"/>
    <col min="5974" max="5974" width="7.28515625" bestFit="1" customWidth="1"/>
    <col min="5976" max="5976" width="7.28515625" bestFit="1" customWidth="1"/>
    <col min="6161" max="6161" width="0.85546875" customWidth="1"/>
    <col min="6162" max="6162" width="32.140625" customWidth="1"/>
    <col min="6163" max="6212" width="0" hidden="1" customWidth="1"/>
    <col min="6213" max="6213" width="1.28515625" customWidth="1"/>
    <col min="6214" max="6218" width="0" hidden="1" customWidth="1"/>
    <col min="6219" max="6219" width="0.85546875" customWidth="1"/>
    <col min="6220" max="6221" width="0" hidden="1" customWidth="1"/>
    <col min="6222" max="6222" width="0.85546875" customWidth="1"/>
    <col min="6223" max="6223" width="8.28515625" customWidth="1"/>
    <col min="6224" max="6224" width="6.140625" customWidth="1"/>
    <col min="6225" max="6225" width="8.28515625" customWidth="1"/>
    <col min="6226" max="6226" width="8.140625" bestFit="1" customWidth="1"/>
    <col min="6227" max="6227" width="9.28515625" customWidth="1"/>
    <col min="6228" max="6228" width="7.28515625" bestFit="1" customWidth="1"/>
    <col min="6229" max="6229" width="8.140625" customWidth="1"/>
    <col min="6230" max="6230" width="7.28515625" bestFit="1" customWidth="1"/>
    <col min="6232" max="6232" width="7.28515625" bestFit="1" customWidth="1"/>
    <col min="6417" max="6417" width="0.85546875" customWidth="1"/>
    <col min="6418" max="6418" width="32.140625" customWidth="1"/>
    <col min="6419" max="6468" width="0" hidden="1" customWidth="1"/>
    <col min="6469" max="6469" width="1.28515625" customWidth="1"/>
    <col min="6470" max="6474" width="0" hidden="1" customWidth="1"/>
    <col min="6475" max="6475" width="0.85546875" customWidth="1"/>
    <col min="6476" max="6477" width="0" hidden="1" customWidth="1"/>
    <col min="6478" max="6478" width="0.85546875" customWidth="1"/>
    <col min="6479" max="6479" width="8.28515625" customWidth="1"/>
    <col min="6480" max="6480" width="6.140625" customWidth="1"/>
    <col min="6481" max="6481" width="8.28515625" customWidth="1"/>
    <col min="6482" max="6482" width="8.140625" bestFit="1" customWidth="1"/>
    <col min="6483" max="6483" width="9.28515625" customWidth="1"/>
    <col min="6484" max="6484" width="7.28515625" bestFit="1" customWidth="1"/>
    <col min="6485" max="6485" width="8.140625" customWidth="1"/>
    <col min="6486" max="6486" width="7.28515625" bestFit="1" customWidth="1"/>
    <col min="6488" max="6488" width="7.28515625" bestFit="1" customWidth="1"/>
    <col min="6673" max="6673" width="0.85546875" customWidth="1"/>
    <col min="6674" max="6674" width="32.140625" customWidth="1"/>
    <col min="6675" max="6724" width="0" hidden="1" customWidth="1"/>
    <col min="6725" max="6725" width="1.28515625" customWidth="1"/>
    <col min="6726" max="6730" width="0" hidden="1" customWidth="1"/>
    <col min="6731" max="6731" width="0.85546875" customWidth="1"/>
    <col min="6732" max="6733" width="0" hidden="1" customWidth="1"/>
    <col min="6734" max="6734" width="0.85546875" customWidth="1"/>
    <col min="6735" max="6735" width="8.28515625" customWidth="1"/>
    <col min="6736" max="6736" width="6.140625" customWidth="1"/>
    <col min="6737" max="6737" width="8.28515625" customWidth="1"/>
    <col min="6738" max="6738" width="8.140625" bestFit="1" customWidth="1"/>
    <col min="6739" max="6739" width="9.28515625" customWidth="1"/>
    <col min="6740" max="6740" width="7.28515625" bestFit="1" customWidth="1"/>
    <col min="6741" max="6741" width="8.140625" customWidth="1"/>
    <col min="6742" max="6742" width="7.28515625" bestFit="1" customWidth="1"/>
    <col min="6744" max="6744" width="7.28515625" bestFit="1" customWidth="1"/>
    <col min="6929" max="6929" width="0.85546875" customWidth="1"/>
    <col min="6930" max="6930" width="32.140625" customWidth="1"/>
    <col min="6931" max="6980" width="0" hidden="1" customWidth="1"/>
    <col min="6981" max="6981" width="1.28515625" customWidth="1"/>
    <col min="6982" max="6986" width="0" hidden="1" customWidth="1"/>
    <col min="6987" max="6987" width="0.85546875" customWidth="1"/>
    <col min="6988" max="6989" width="0" hidden="1" customWidth="1"/>
    <col min="6990" max="6990" width="0.85546875" customWidth="1"/>
    <col min="6991" max="6991" width="8.28515625" customWidth="1"/>
    <col min="6992" max="6992" width="6.140625" customWidth="1"/>
    <col min="6993" max="6993" width="8.28515625" customWidth="1"/>
    <col min="6994" max="6994" width="8.140625" bestFit="1" customWidth="1"/>
    <col min="6995" max="6995" width="9.28515625" customWidth="1"/>
    <col min="6996" max="6996" width="7.28515625" bestFit="1" customWidth="1"/>
    <col min="6997" max="6997" width="8.140625" customWidth="1"/>
    <col min="6998" max="6998" width="7.28515625" bestFit="1" customWidth="1"/>
    <col min="7000" max="7000" width="7.28515625" bestFit="1" customWidth="1"/>
    <col min="7185" max="7185" width="0.85546875" customWidth="1"/>
    <col min="7186" max="7186" width="32.140625" customWidth="1"/>
    <col min="7187" max="7236" width="0" hidden="1" customWidth="1"/>
    <col min="7237" max="7237" width="1.28515625" customWidth="1"/>
    <col min="7238" max="7242" width="0" hidden="1" customWidth="1"/>
    <col min="7243" max="7243" width="0.85546875" customWidth="1"/>
    <col min="7244" max="7245" width="0" hidden="1" customWidth="1"/>
    <col min="7246" max="7246" width="0.85546875" customWidth="1"/>
    <col min="7247" max="7247" width="8.28515625" customWidth="1"/>
    <col min="7248" max="7248" width="6.140625" customWidth="1"/>
    <col min="7249" max="7249" width="8.28515625" customWidth="1"/>
    <col min="7250" max="7250" width="8.140625" bestFit="1" customWidth="1"/>
    <col min="7251" max="7251" width="9.28515625" customWidth="1"/>
    <col min="7252" max="7252" width="7.28515625" bestFit="1" customWidth="1"/>
    <col min="7253" max="7253" width="8.140625" customWidth="1"/>
    <col min="7254" max="7254" width="7.28515625" bestFit="1" customWidth="1"/>
    <col min="7256" max="7256" width="7.28515625" bestFit="1" customWidth="1"/>
    <col min="7441" max="7441" width="0.85546875" customWidth="1"/>
    <col min="7442" max="7442" width="32.140625" customWidth="1"/>
    <col min="7443" max="7492" width="0" hidden="1" customWidth="1"/>
    <col min="7493" max="7493" width="1.28515625" customWidth="1"/>
    <col min="7494" max="7498" width="0" hidden="1" customWidth="1"/>
    <col min="7499" max="7499" width="0.85546875" customWidth="1"/>
    <col min="7500" max="7501" width="0" hidden="1" customWidth="1"/>
    <col min="7502" max="7502" width="0.85546875" customWidth="1"/>
    <col min="7503" max="7503" width="8.28515625" customWidth="1"/>
    <col min="7504" max="7504" width="6.140625" customWidth="1"/>
    <col min="7505" max="7505" width="8.28515625" customWidth="1"/>
    <col min="7506" max="7506" width="8.140625" bestFit="1" customWidth="1"/>
    <col min="7507" max="7507" width="9.28515625" customWidth="1"/>
    <col min="7508" max="7508" width="7.28515625" bestFit="1" customWidth="1"/>
    <col min="7509" max="7509" width="8.140625" customWidth="1"/>
    <col min="7510" max="7510" width="7.28515625" bestFit="1" customWidth="1"/>
    <col min="7512" max="7512" width="7.28515625" bestFit="1" customWidth="1"/>
    <col min="7697" max="7697" width="0.85546875" customWidth="1"/>
    <col min="7698" max="7698" width="32.140625" customWidth="1"/>
    <col min="7699" max="7748" width="0" hidden="1" customWidth="1"/>
    <col min="7749" max="7749" width="1.28515625" customWidth="1"/>
    <col min="7750" max="7754" width="0" hidden="1" customWidth="1"/>
    <col min="7755" max="7755" width="0.85546875" customWidth="1"/>
    <col min="7756" max="7757" width="0" hidden="1" customWidth="1"/>
    <col min="7758" max="7758" width="0.85546875" customWidth="1"/>
    <col min="7759" max="7759" width="8.28515625" customWidth="1"/>
    <col min="7760" max="7760" width="6.140625" customWidth="1"/>
    <col min="7761" max="7761" width="8.28515625" customWidth="1"/>
    <col min="7762" max="7762" width="8.140625" bestFit="1" customWidth="1"/>
    <col min="7763" max="7763" width="9.28515625" customWidth="1"/>
    <col min="7764" max="7764" width="7.28515625" bestFit="1" customWidth="1"/>
    <col min="7765" max="7765" width="8.140625" customWidth="1"/>
    <col min="7766" max="7766" width="7.28515625" bestFit="1" customWidth="1"/>
    <col min="7768" max="7768" width="7.28515625" bestFit="1" customWidth="1"/>
    <col min="7953" max="7953" width="0.85546875" customWidth="1"/>
    <col min="7954" max="7954" width="32.140625" customWidth="1"/>
    <col min="7955" max="8004" width="0" hidden="1" customWidth="1"/>
    <col min="8005" max="8005" width="1.28515625" customWidth="1"/>
    <col min="8006" max="8010" width="0" hidden="1" customWidth="1"/>
    <col min="8011" max="8011" width="0.85546875" customWidth="1"/>
    <col min="8012" max="8013" width="0" hidden="1" customWidth="1"/>
    <col min="8014" max="8014" width="0.85546875" customWidth="1"/>
    <col min="8015" max="8015" width="8.28515625" customWidth="1"/>
    <col min="8016" max="8016" width="6.140625" customWidth="1"/>
    <col min="8017" max="8017" width="8.28515625" customWidth="1"/>
    <col min="8018" max="8018" width="8.140625" bestFit="1" customWidth="1"/>
    <col min="8019" max="8019" width="9.28515625" customWidth="1"/>
    <col min="8020" max="8020" width="7.28515625" bestFit="1" customWidth="1"/>
    <col min="8021" max="8021" width="8.140625" customWidth="1"/>
    <col min="8022" max="8022" width="7.28515625" bestFit="1" customWidth="1"/>
    <col min="8024" max="8024" width="7.28515625" bestFit="1" customWidth="1"/>
    <col min="8209" max="8209" width="0.85546875" customWidth="1"/>
    <col min="8210" max="8210" width="32.140625" customWidth="1"/>
    <col min="8211" max="8260" width="0" hidden="1" customWidth="1"/>
    <col min="8261" max="8261" width="1.28515625" customWidth="1"/>
    <col min="8262" max="8266" width="0" hidden="1" customWidth="1"/>
    <col min="8267" max="8267" width="0.85546875" customWidth="1"/>
    <col min="8268" max="8269" width="0" hidden="1" customWidth="1"/>
    <col min="8270" max="8270" width="0.85546875" customWidth="1"/>
    <col min="8271" max="8271" width="8.28515625" customWidth="1"/>
    <col min="8272" max="8272" width="6.140625" customWidth="1"/>
    <col min="8273" max="8273" width="8.28515625" customWidth="1"/>
    <col min="8274" max="8274" width="8.140625" bestFit="1" customWidth="1"/>
    <col min="8275" max="8275" width="9.28515625" customWidth="1"/>
    <col min="8276" max="8276" width="7.28515625" bestFit="1" customWidth="1"/>
    <col min="8277" max="8277" width="8.140625" customWidth="1"/>
    <col min="8278" max="8278" width="7.28515625" bestFit="1" customWidth="1"/>
    <col min="8280" max="8280" width="7.28515625" bestFit="1" customWidth="1"/>
    <col min="8465" max="8465" width="0.85546875" customWidth="1"/>
    <col min="8466" max="8466" width="32.140625" customWidth="1"/>
    <col min="8467" max="8516" width="0" hidden="1" customWidth="1"/>
    <col min="8517" max="8517" width="1.28515625" customWidth="1"/>
    <col min="8518" max="8522" width="0" hidden="1" customWidth="1"/>
    <col min="8523" max="8523" width="0.85546875" customWidth="1"/>
    <col min="8524" max="8525" width="0" hidden="1" customWidth="1"/>
    <col min="8526" max="8526" width="0.85546875" customWidth="1"/>
    <col min="8527" max="8527" width="8.28515625" customWidth="1"/>
    <col min="8528" max="8528" width="6.140625" customWidth="1"/>
    <col min="8529" max="8529" width="8.28515625" customWidth="1"/>
    <col min="8530" max="8530" width="8.140625" bestFit="1" customWidth="1"/>
    <col min="8531" max="8531" width="9.28515625" customWidth="1"/>
    <col min="8532" max="8532" width="7.28515625" bestFit="1" customWidth="1"/>
    <col min="8533" max="8533" width="8.140625" customWidth="1"/>
    <col min="8534" max="8534" width="7.28515625" bestFit="1" customWidth="1"/>
    <col min="8536" max="8536" width="7.28515625" bestFit="1" customWidth="1"/>
    <col min="8721" max="8721" width="0.85546875" customWidth="1"/>
    <col min="8722" max="8722" width="32.140625" customWidth="1"/>
    <col min="8723" max="8772" width="0" hidden="1" customWidth="1"/>
    <col min="8773" max="8773" width="1.28515625" customWidth="1"/>
    <col min="8774" max="8778" width="0" hidden="1" customWidth="1"/>
    <col min="8779" max="8779" width="0.85546875" customWidth="1"/>
    <col min="8780" max="8781" width="0" hidden="1" customWidth="1"/>
    <col min="8782" max="8782" width="0.85546875" customWidth="1"/>
    <col min="8783" max="8783" width="8.28515625" customWidth="1"/>
    <col min="8784" max="8784" width="6.140625" customWidth="1"/>
    <col min="8785" max="8785" width="8.28515625" customWidth="1"/>
    <col min="8786" max="8786" width="8.140625" bestFit="1" customWidth="1"/>
    <col min="8787" max="8787" width="9.28515625" customWidth="1"/>
    <col min="8788" max="8788" width="7.28515625" bestFit="1" customWidth="1"/>
    <col min="8789" max="8789" width="8.140625" customWidth="1"/>
    <col min="8790" max="8790" width="7.28515625" bestFit="1" customWidth="1"/>
    <col min="8792" max="8792" width="7.28515625" bestFit="1" customWidth="1"/>
    <col min="8977" max="8977" width="0.85546875" customWidth="1"/>
    <col min="8978" max="8978" width="32.140625" customWidth="1"/>
    <col min="8979" max="9028" width="0" hidden="1" customWidth="1"/>
    <col min="9029" max="9029" width="1.28515625" customWidth="1"/>
    <col min="9030" max="9034" width="0" hidden="1" customWidth="1"/>
    <col min="9035" max="9035" width="0.85546875" customWidth="1"/>
    <col min="9036" max="9037" width="0" hidden="1" customWidth="1"/>
    <col min="9038" max="9038" width="0.85546875" customWidth="1"/>
    <col min="9039" max="9039" width="8.28515625" customWidth="1"/>
    <col min="9040" max="9040" width="6.140625" customWidth="1"/>
    <col min="9041" max="9041" width="8.28515625" customWidth="1"/>
    <col min="9042" max="9042" width="8.140625" bestFit="1" customWidth="1"/>
    <col min="9043" max="9043" width="9.28515625" customWidth="1"/>
    <col min="9044" max="9044" width="7.28515625" bestFit="1" customWidth="1"/>
    <col min="9045" max="9045" width="8.140625" customWidth="1"/>
    <col min="9046" max="9046" width="7.28515625" bestFit="1" customWidth="1"/>
    <col min="9048" max="9048" width="7.28515625" bestFit="1" customWidth="1"/>
    <col min="9233" max="9233" width="0.85546875" customWidth="1"/>
    <col min="9234" max="9234" width="32.140625" customWidth="1"/>
    <col min="9235" max="9284" width="0" hidden="1" customWidth="1"/>
    <col min="9285" max="9285" width="1.28515625" customWidth="1"/>
    <col min="9286" max="9290" width="0" hidden="1" customWidth="1"/>
    <col min="9291" max="9291" width="0.85546875" customWidth="1"/>
    <col min="9292" max="9293" width="0" hidden="1" customWidth="1"/>
    <col min="9294" max="9294" width="0.85546875" customWidth="1"/>
    <col min="9295" max="9295" width="8.28515625" customWidth="1"/>
    <col min="9296" max="9296" width="6.140625" customWidth="1"/>
    <col min="9297" max="9297" width="8.28515625" customWidth="1"/>
    <col min="9298" max="9298" width="8.140625" bestFit="1" customWidth="1"/>
    <col min="9299" max="9299" width="9.28515625" customWidth="1"/>
    <col min="9300" max="9300" width="7.28515625" bestFit="1" customWidth="1"/>
    <col min="9301" max="9301" width="8.140625" customWidth="1"/>
    <col min="9302" max="9302" width="7.28515625" bestFit="1" customWidth="1"/>
    <col min="9304" max="9304" width="7.28515625" bestFit="1" customWidth="1"/>
    <col min="9489" max="9489" width="0.85546875" customWidth="1"/>
    <col min="9490" max="9490" width="32.140625" customWidth="1"/>
    <col min="9491" max="9540" width="0" hidden="1" customWidth="1"/>
    <col min="9541" max="9541" width="1.28515625" customWidth="1"/>
    <col min="9542" max="9546" width="0" hidden="1" customWidth="1"/>
    <col min="9547" max="9547" width="0.85546875" customWidth="1"/>
    <col min="9548" max="9549" width="0" hidden="1" customWidth="1"/>
    <col min="9550" max="9550" width="0.85546875" customWidth="1"/>
    <col min="9551" max="9551" width="8.28515625" customWidth="1"/>
    <col min="9552" max="9552" width="6.140625" customWidth="1"/>
    <col min="9553" max="9553" width="8.28515625" customWidth="1"/>
    <col min="9554" max="9554" width="8.140625" bestFit="1" customWidth="1"/>
    <col min="9555" max="9555" width="9.28515625" customWidth="1"/>
    <col min="9556" max="9556" width="7.28515625" bestFit="1" customWidth="1"/>
    <col min="9557" max="9557" width="8.140625" customWidth="1"/>
    <col min="9558" max="9558" width="7.28515625" bestFit="1" customWidth="1"/>
    <col min="9560" max="9560" width="7.28515625" bestFit="1" customWidth="1"/>
    <col min="9745" max="9745" width="0.85546875" customWidth="1"/>
    <col min="9746" max="9746" width="32.140625" customWidth="1"/>
    <col min="9747" max="9796" width="0" hidden="1" customWidth="1"/>
    <col min="9797" max="9797" width="1.28515625" customWidth="1"/>
    <col min="9798" max="9802" width="0" hidden="1" customWidth="1"/>
    <col min="9803" max="9803" width="0.85546875" customWidth="1"/>
    <col min="9804" max="9805" width="0" hidden="1" customWidth="1"/>
    <col min="9806" max="9806" width="0.85546875" customWidth="1"/>
    <col min="9807" max="9807" width="8.28515625" customWidth="1"/>
    <col min="9808" max="9808" width="6.140625" customWidth="1"/>
    <col min="9809" max="9809" width="8.28515625" customWidth="1"/>
    <col min="9810" max="9810" width="8.140625" bestFit="1" customWidth="1"/>
    <col min="9811" max="9811" width="9.28515625" customWidth="1"/>
    <col min="9812" max="9812" width="7.28515625" bestFit="1" customWidth="1"/>
    <col min="9813" max="9813" width="8.140625" customWidth="1"/>
    <col min="9814" max="9814" width="7.28515625" bestFit="1" customWidth="1"/>
    <col min="9816" max="9816" width="7.28515625" bestFit="1" customWidth="1"/>
    <col min="10001" max="10001" width="0.85546875" customWidth="1"/>
    <col min="10002" max="10002" width="32.140625" customWidth="1"/>
    <col min="10003" max="10052" width="0" hidden="1" customWidth="1"/>
    <col min="10053" max="10053" width="1.28515625" customWidth="1"/>
    <col min="10054" max="10058" width="0" hidden="1" customWidth="1"/>
    <col min="10059" max="10059" width="0.85546875" customWidth="1"/>
    <col min="10060" max="10061" width="0" hidden="1" customWidth="1"/>
    <col min="10062" max="10062" width="0.85546875" customWidth="1"/>
    <col min="10063" max="10063" width="8.28515625" customWidth="1"/>
    <col min="10064" max="10064" width="6.140625" customWidth="1"/>
    <col min="10065" max="10065" width="8.28515625" customWidth="1"/>
    <col min="10066" max="10066" width="8.140625" bestFit="1" customWidth="1"/>
    <col min="10067" max="10067" width="9.28515625" customWidth="1"/>
    <col min="10068" max="10068" width="7.28515625" bestFit="1" customWidth="1"/>
    <col min="10069" max="10069" width="8.140625" customWidth="1"/>
    <col min="10070" max="10070" width="7.28515625" bestFit="1" customWidth="1"/>
    <col min="10072" max="10072" width="7.28515625" bestFit="1" customWidth="1"/>
    <col min="10257" max="10257" width="0.85546875" customWidth="1"/>
    <col min="10258" max="10258" width="32.140625" customWidth="1"/>
    <col min="10259" max="10308" width="0" hidden="1" customWidth="1"/>
    <col min="10309" max="10309" width="1.28515625" customWidth="1"/>
    <col min="10310" max="10314" width="0" hidden="1" customWidth="1"/>
    <col min="10315" max="10315" width="0.85546875" customWidth="1"/>
    <col min="10316" max="10317" width="0" hidden="1" customWidth="1"/>
    <col min="10318" max="10318" width="0.85546875" customWidth="1"/>
    <col min="10319" max="10319" width="8.28515625" customWidth="1"/>
    <col min="10320" max="10320" width="6.140625" customWidth="1"/>
    <col min="10321" max="10321" width="8.28515625" customWidth="1"/>
    <col min="10322" max="10322" width="8.140625" bestFit="1" customWidth="1"/>
    <col min="10323" max="10323" width="9.28515625" customWidth="1"/>
    <col min="10324" max="10324" width="7.28515625" bestFit="1" customWidth="1"/>
    <col min="10325" max="10325" width="8.140625" customWidth="1"/>
    <col min="10326" max="10326" width="7.28515625" bestFit="1" customWidth="1"/>
    <col min="10328" max="10328" width="7.28515625" bestFit="1" customWidth="1"/>
    <col min="10513" max="10513" width="0.85546875" customWidth="1"/>
    <col min="10514" max="10514" width="32.140625" customWidth="1"/>
    <col min="10515" max="10564" width="0" hidden="1" customWidth="1"/>
    <col min="10565" max="10565" width="1.28515625" customWidth="1"/>
    <col min="10566" max="10570" width="0" hidden="1" customWidth="1"/>
    <col min="10571" max="10571" width="0.85546875" customWidth="1"/>
    <col min="10572" max="10573" width="0" hidden="1" customWidth="1"/>
    <col min="10574" max="10574" width="0.85546875" customWidth="1"/>
    <col min="10575" max="10575" width="8.28515625" customWidth="1"/>
    <col min="10576" max="10576" width="6.140625" customWidth="1"/>
    <col min="10577" max="10577" width="8.28515625" customWidth="1"/>
    <col min="10578" max="10578" width="8.140625" bestFit="1" customWidth="1"/>
    <col min="10579" max="10579" width="9.28515625" customWidth="1"/>
    <col min="10580" max="10580" width="7.28515625" bestFit="1" customWidth="1"/>
    <col min="10581" max="10581" width="8.140625" customWidth="1"/>
    <col min="10582" max="10582" width="7.28515625" bestFit="1" customWidth="1"/>
    <col min="10584" max="10584" width="7.28515625" bestFit="1" customWidth="1"/>
    <col min="10769" max="10769" width="0.85546875" customWidth="1"/>
    <col min="10770" max="10770" width="32.140625" customWidth="1"/>
    <col min="10771" max="10820" width="0" hidden="1" customWidth="1"/>
    <col min="10821" max="10821" width="1.28515625" customWidth="1"/>
    <col min="10822" max="10826" width="0" hidden="1" customWidth="1"/>
    <col min="10827" max="10827" width="0.85546875" customWidth="1"/>
    <col min="10828" max="10829" width="0" hidden="1" customWidth="1"/>
    <col min="10830" max="10830" width="0.85546875" customWidth="1"/>
    <col min="10831" max="10831" width="8.28515625" customWidth="1"/>
    <col min="10832" max="10832" width="6.140625" customWidth="1"/>
    <col min="10833" max="10833" width="8.28515625" customWidth="1"/>
    <col min="10834" max="10834" width="8.140625" bestFit="1" customWidth="1"/>
    <col min="10835" max="10835" width="9.28515625" customWidth="1"/>
    <col min="10836" max="10836" width="7.28515625" bestFit="1" customWidth="1"/>
    <col min="10837" max="10837" width="8.140625" customWidth="1"/>
    <col min="10838" max="10838" width="7.28515625" bestFit="1" customWidth="1"/>
    <col min="10840" max="10840" width="7.28515625" bestFit="1" customWidth="1"/>
    <col min="11025" max="11025" width="0.85546875" customWidth="1"/>
    <col min="11026" max="11026" width="32.140625" customWidth="1"/>
    <col min="11027" max="11076" width="0" hidden="1" customWidth="1"/>
    <col min="11077" max="11077" width="1.28515625" customWidth="1"/>
    <col min="11078" max="11082" width="0" hidden="1" customWidth="1"/>
    <col min="11083" max="11083" width="0.85546875" customWidth="1"/>
    <col min="11084" max="11085" width="0" hidden="1" customWidth="1"/>
    <col min="11086" max="11086" width="0.85546875" customWidth="1"/>
    <col min="11087" max="11087" width="8.28515625" customWidth="1"/>
    <col min="11088" max="11088" width="6.140625" customWidth="1"/>
    <col min="11089" max="11089" width="8.28515625" customWidth="1"/>
    <col min="11090" max="11090" width="8.140625" bestFit="1" customWidth="1"/>
    <col min="11091" max="11091" width="9.28515625" customWidth="1"/>
    <col min="11092" max="11092" width="7.28515625" bestFit="1" customWidth="1"/>
    <col min="11093" max="11093" width="8.140625" customWidth="1"/>
    <col min="11094" max="11094" width="7.28515625" bestFit="1" customWidth="1"/>
    <col min="11096" max="11096" width="7.28515625" bestFit="1" customWidth="1"/>
    <col min="11281" max="11281" width="0.85546875" customWidth="1"/>
    <col min="11282" max="11282" width="32.140625" customWidth="1"/>
    <col min="11283" max="11332" width="0" hidden="1" customWidth="1"/>
    <col min="11333" max="11333" width="1.28515625" customWidth="1"/>
    <col min="11334" max="11338" width="0" hidden="1" customWidth="1"/>
    <col min="11339" max="11339" width="0.85546875" customWidth="1"/>
    <col min="11340" max="11341" width="0" hidden="1" customWidth="1"/>
    <col min="11342" max="11342" width="0.85546875" customWidth="1"/>
    <col min="11343" max="11343" width="8.28515625" customWidth="1"/>
    <col min="11344" max="11344" width="6.140625" customWidth="1"/>
    <col min="11345" max="11345" width="8.28515625" customWidth="1"/>
    <col min="11346" max="11346" width="8.140625" bestFit="1" customWidth="1"/>
    <col min="11347" max="11347" width="9.28515625" customWidth="1"/>
    <col min="11348" max="11348" width="7.28515625" bestFit="1" customWidth="1"/>
    <col min="11349" max="11349" width="8.140625" customWidth="1"/>
    <col min="11350" max="11350" width="7.28515625" bestFit="1" customWidth="1"/>
    <col min="11352" max="11352" width="7.28515625" bestFit="1" customWidth="1"/>
    <col min="11537" max="11537" width="0.85546875" customWidth="1"/>
    <col min="11538" max="11538" width="32.140625" customWidth="1"/>
    <col min="11539" max="11588" width="0" hidden="1" customWidth="1"/>
    <col min="11589" max="11589" width="1.28515625" customWidth="1"/>
    <col min="11590" max="11594" width="0" hidden="1" customWidth="1"/>
    <col min="11595" max="11595" width="0.85546875" customWidth="1"/>
    <col min="11596" max="11597" width="0" hidden="1" customWidth="1"/>
    <col min="11598" max="11598" width="0.85546875" customWidth="1"/>
    <col min="11599" max="11599" width="8.28515625" customWidth="1"/>
    <col min="11600" max="11600" width="6.140625" customWidth="1"/>
    <col min="11601" max="11601" width="8.28515625" customWidth="1"/>
    <col min="11602" max="11602" width="8.140625" bestFit="1" customWidth="1"/>
    <col min="11603" max="11603" width="9.28515625" customWidth="1"/>
    <col min="11604" max="11604" width="7.28515625" bestFit="1" customWidth="1"/>
    <col min="11605" max="11605" width="8.140625" customWidth="1"/>
    <col min="11606" max="11606" width="7.28515625" bestFit="1" customWidth="1"/>
    <col min="11608" max="11608" width="7.28515625" bestFit="1" customWidth="1"/>
    <col min="11793" max="11793" width="0.85546875" customWidth="1"/>
    <col min="11794" max="11794" width="32.140625" customWidth="1"/>
    <col min="11795" max="11844" width="0" hidden="1" customWidth="1"/>
    <col min="11845" max="11845" width="1.28515625" customWidth="1"/>
    <col min="11846" max="11850" width="0" hidden="1" customWidth="1"/>
    <col min="11851" max="11851" width="0.85546875" customWidth="1"/>
    <col min="11852" max="11853" width="0" hidden="1" customWidth="1"/>
    <col min="11854" max="11854" width="0.85546875" customWidth="1"/>
    <col min="11855" max="11855" width="8.28515625" customWidth="1"/>
    <col min="11856" max="11856" width="6.140625" customWidth="1"/>
    <col min="11857" max="11857" width="8.28515625" customWidth="1"/>
    <col min="11858" max="11858" width="8.140625" bestFit="1" customWidth="1"/>
    <col min="11859" max="11859" width="9.28515625" customWidth="1"/>
    <col min="11860" max="11860" width="7.28515625" bestFit="1" customWidth="1"/>
    <col min="11861" max="11861" width="8.140625" customWidth="1"/>
    <col min="11862" max="11862" width="7.28515625" bestFit="1" customWidth="1"/>
    <col min="11864" max="11864" width="7.28515625" bestFit="1" customWidth="1"/>
    <col min="12049" max="12049" width="0.85546875" customWidth="1"/>
    <col min="12050" max="12050" width="32.140625" customWidth="1"/>
    <col min="12051" max="12100" width="0" hidden="1" customWidth="1"/>
    <col min="12101" max="12101" width="1.28515625" customWidth="1"/>
    <col min="12102" max="12106" width="0" hidden="1" customWidth="1"/>
    <col min="12107" max="12107" width="0.85546875" customWidth="1"/>
    <col min="12108" max="12109" width="0" hidden="1" customWidth="1"/>
    <col min="12110" max="12110" width="0.85546875" customWidth="1"/>
    <col min="12111" max="12111" width="8.28515625" customWidth="1"/>
    <col min="12112" max="12112" width="6.140625" customWidth="1"/>
    <col min="12113" max="12113" width="8.28515625" customWidth="1"/>
    <col min="12114" max="12114" width="8.140625" bestFit="1" customWidth="1"/>
    <col min="12115" max="12115" width="9.28515625" customWidth="1"/>
    <col min="12116" max="12116" width="7.28515625" bestFit="1" customWidth="1"/>
    <col min="12117" max="12117" width="8.140625" customWidth="1"/>
    <col min="12118" max="12118" width="7.28515625" bestFit="1" customWidth="1"/>
    <col min="12120" max="12120" width="7.28515625" bestFit="1" customWidth="1"/>
    <col min="12305" max="12305" width="0.85546875" customWidth="1"/>
    <col min="12306" max="12306" width="32.140625" customWidth="1"/>
    <col min="12307" max="12356" width="0" hidden="1" customWidth="1"/>
    <col min="12357" max="12357" width="1.28515625" customWidth="1"/>
    <col min="12358" max="12362" width="0" hidden="1" customWidth="1"/>
    <col min="12363" max="12363" width="0.85546875" customWidth="1"/>
    <col min="12364" max="12365" width="0" hidden="1" customWidth="1"/>
    <col min="12366" max="12366" width="0.85546875" customWidth="1"/>
    <col min="12367" max="12367" width="8.28515625" customWidth="1"/>
    <col min="12368" max="12368" width="6.140625" customWidth="1"/>
    <col min="12369" max="12369" width="8.28515625" customWidth="1"/>
    <col min="12370" max="12370" width="8.140625" bestFit="1" customWidth="1"/>
    <col min="12371" max="12371" width="9.28515625" customWidth="1"/>
    <col min="12372" max="12372" width="7.28515625" bestFit="1" customWidth="1"/>
    <col min="12373" max="12373" width="8.140625" customWidth="1"/>
    <col min="12374" max="12374" width="7.28515625" bestFit="1" customWidth="1"/>
    <col min="12376" max="12376" width="7.28515625" bestFit="1" customWidth="1"/>
    <col min="12561" max="12561" width="0.85546875" customWidth="1"/>
    <col min="12562" max="12562" width="32.140625" customWidth="1"/>
    <col min="12563" max="12612" width="0" hidden="1" customWidth="1"/>
    <col min="12613" max="12613" width="1.28515625" customWidth="1"/>
    <col min="12614" max="12618" width="0" hidden="1" customWidth="1"/>
    <col min="12619" max="12619" width="0.85546875" customWidth="1"/>
    <col min="12620" max="12621" width="0" hidden="1" customWidth="1"/>
    <col min="12622" max="12622" width="0.85546875" customWidth="1"/>
    <col min="12623" max="12623" width="8.28515625" customWidth="1"/>
    <col min="12624" max="12624" width="6.140625" customWidth="1"/>
    <col min="12625" max="12625" width="8.28515625" customWidth="1"/>
    <col min="12626" max="12626" width="8.140625" bestFit="1" customWidth="1"/>
    <col min="12627" max="12627" width="9.28515625" customWidth="1"/>
    <col min="12628" max="12628" width="7.28515625" bestFit="1" customWidth="1"/>
    <col min="12629" max="12629" width="8.140625" customWidth="1"/>
    <col min="12630" max="12630" width="7.28515625" bestFit="1" customWidth="1"/>
    <col min="12632" max="12632" width="7.28515625" bestFit="1" customWidth="1"/>
    <col min="12817" max="12817" width="0.85546875" customWidth="1"/>
    <col min="12818" max="12818" width="32.140625" customWidth="1"/>
    <col min="12819" max="12868" width="0" hidden="1" customWidth="1"/>
    <col min="12869" max="12869" width="1.28515625" customWidth="1"/>
    <col min="12870" max="12874" width="0" hidden="1" customWidth="1"/>
    <col min="12875" max="12875" width="0.85546875" customWidth="1"/>
    <col min="12876" max="12877" width="0" hidden="1" customWidth="1"/>
    <col min="12878" max="12878" width="0.85546875" customWidth="1"/>
    <col min="12879" max="12879" width="8.28515625" customWidth="1"/>
    <col min="12880" max="12880" width="6.140625" customWidth="1"/>
    <col min="12881" max="12881" width="8.28515625" customWidth="1"/>
    <col min="12882" max="12882" width="8.140625" bestFit="1" customWidth="1"/>
    <col min="12883" max="12883" width="9.28515625" customWidth="1"/>
    <col min="12884" max="12884" width="7.28515625" bestFit="1" customWidth="1"/>
    <col min="12885" max="12885" width="8.140625" customWidth="1"/>
    <col min="12886" max="12886" width="7.28515625" bestFit="1" customWidth="1"/>
    <col min="12888" max="12888" width="7.28515625" bestFit="1" customWidth="1"/>
    <col min="13073" max="13073" width="0.85546875" customWidth="1"/>
    <col min="13074" max="13074" width="32.140625" customWidth="1"/>
    <col min="13075" max="13124" width="0" hidden="1" customWidth="1"/>
    <col min="13125" max="13125" width="1.28515625" customWidth="1"/>
    <col min="13126" max="13130" width="0" hidden="1" customWidth="1"/>
    <col min="13131" max="13131" width="0.85546875" customWidth="1"/>
    <col min="13132" max="13133" width="0" hidden="1" customWidth="1"/>
    <col min="13134" max="13134" width="0.85546875" customWidth="1"/>
    <col min="13135" max="13135" width="8.28515625" customWidth="1"/>
    <col min="13136" max="13136" width="6.140625" customWidth="1"/>
    <col min="13137" max="13137" width="8.28515625" customWidth="1"/>
    <col min="13138" max="13138" width="8.140625" bestFit="1" customWidth="1"/>
    <col min="13139" max="13139" width="9.28515625" customWidth="1"/>
    <col min="13140" max="13140" width="7.28515625" bestFit="1" customWidth="1"/>
    <col min="13141" max="13141" width="8.140625" customWidth="1"/>
    <col min="13142" max="13142" width="7.28515625" bestFit="1" customWidth="1"/>
    <col min="13144" max="13144" width="7.28515625" bestFit="1" customWidth="1"/>
    <col min="13329" max="13329" width="0.85546875" customWidth="1"/>
    <col min="13330" max="13330" width="32.140625" customWidth="1"/>
    <col min="13331" max="13380" width="0" hidden="1" customWidth="1"/>
    <col min="13381" max="13381" width="1.28515625" customWidth="1"/>
    <col min="13382" max="13386" width="0" hidden="1" customWidth="1"/>
    <col min="13387" max="13387" width="0.85546875" customWidth="1"/>
    <col min="13388" max="13389" width="0" hidden="1" customWidth="1"/>
    <col min="13390" max="13390" width="0.85546875" customWidth="1"/>
    <col min="13391" max="13391" width="8.28515625" customWidth="1"/>
    <col min="13392" max="13392" width="6.140625" customWidth="1"/>
    <col min="13393" max="13393" width="8.28515625" customWidth="1"/>
    <col min="13394" max="13394" width="8.140625" bestFit="1" customWidth="1"/>
    <col min="13395" max="13395" width="9.28515625" customWidth="1"/>
    <col min="13396" max="13396" width="7.28515625" bestFit="1" customWidth="1"/>
    <col min="13397" max="13397" width="8.140625" customWidth="1"/>
    <col min="13398" max="13398" width="7.28515625" bestFit="1" customWidth="1"/>
    <col min="13400" max="13400" width="7.28515625" bestFit="1" customWidth="1"/>
    <col min="13585" max="13585" width="0.85546875" customWidth="1"/>
    <col min="13586" max="13586" width="32.140625" customWidth="1"/>
    <col min="13587" max="13636" width="0" hidden="1" customWidth="1"/>
    <col min="13637" max="13637" width="1.28515625" customWidth="1"/>
    <col min="13638" max="13642" width="0" hidden="1" customWidth="1"/>
    <col min="13643" max="13643" width="0.85546875" customWidth="1"/>
    <col min="13644" max="13645" width="0" hidden="1" customWidth="1"/>
    <col min="13646" max="13646" width="0.85546875" customWidth="1"/>
    <col min="13647" max="13647" width="8.28515625" customWidth="1"/>
    <col min="13648" max="13648" width="6.140625" customWidth="1"/>
    <col min="13649" max="13649" width="8.28515625" customWidth="1"/>
    <col min="13650" max="13650" width="8.140625" bestFit="1" customWidth="1"/>
    <col min="13651" max="13651" width="9.28515625" customWidth="1"/>
    <col min="13652" max="13652" width="7.28515625" bestFit="1" customWidth="1"/>
    <col min="13653" max="13653" width="8.140625" customWidth="1"/>
    <col min="13654" max="13654" width="7.28515625" bestFit="1" customWidth="1"/>
    <col min="13656" max="13656" width="7.28515625" bestFit="1" customWidth="1"/>
    <col min="13841" max="13841" width="0.85546875" customWidth="1"/>
    <col min="13842" max="13842" width="32.140625" customWidth="1"/>
    <col min="13843" max="13892" width="0" hidden="1" customWidth="1"/>
    <col min="13893" max="13893" width="1.28515625" customWidth="1"/>
    <col min="13894" max="13898" width="0" hidden="1" customWidth="1"/>
    <col min="13899" max="13899" width="0.85546875" customWidth="1"/>
    <col min="13900" max="13901" width="0" hidden="1" customWidth="1"/>
    <col min="13902" max="13902" width="0.85546875" customWidth="1"/>
    <col min="13903" max="13903" width="8.28515625" customWidth="1"/>
    <col min="13904" max="13904" width="6.140625" customWidth="1"/>
    <col min="13905" max="13905" width="8.28515625" customWidth="1"/>
    <col min="13906" max="13906" width="8.140625" bestFit="1" customWidth="1"/>
    <col min="13907" max="13907" width="9.28515625" customWidth="1"/>
    <col min="13908" max="13908" width="7.28515625" bestFit="1" customWidth="1"/>
    <col min="13909" max="13909" width="8.140625" customWidth="1"/>
    <col min="13910" max="13910" width="7.28515625" bestFit="1" customWidth="1"/>
    <col min="13912" max="13912" width="7.28515625" bestFit="1" customWidth="1"/>
    <col min="14097" max="14097" width="0.85546875" customWidth="1"/>
    <col min="14098" max="14098" width="32.140625" customWidth="1"/>
    <col min="14099" max="14148" width="0" hidden="1" customWidth="1"/>
    <col min="14149" max="14149" width="1.28515625" customWidth="1"/>
    <col min="14150" max="14154" width="0" hidden="1" customWidth="1"/>
    <col min="14155" max="14155" width="0.85546875" customWidth="1"/>
    <col min="14156" max="14157" width="0" hidden="1" customWidth="1"/>
    <col min="14158" max="14158" width="0.85546875" customWidth="1"/>
    <col min="14159" max="14159" width="8.28515625" customWidth="1"/>
    <col min="14160" max="14160" width="6.140625" customWidth="1"/>
    <col min="14161" max="14161" width="8.28515625" customWidth="1"/>
    <col min="14162" max="14162" width="8.140625" bestFit="1" customWidth="1"/>
    <col min="14163" max="14163" width="9.28515625" customWidth="1"/>
    <col min="14164" max="14164" width="7.28515625" bestFit="1" customWidth="1"/>
    <col min="14165" max="14165" width="8.140625" customWidth="1"/>
    <col min="14166" max="14166" width="7.28515625" bestFit="1" customWidth="1"/>
    <col min="14168" max="14168" width="7.28515625" bestFit="1" customWidth="1"/>
    <col min="14353" max="14353" width="0.85546875" customWidth="1"/>
    <col min="14354" max="14354" width="32.140625" customWidth="1"/>
    <col min="14355" max="14404" width="0" hidden="1" customWidth="1"/>
    <col min="14405" max="14405" width="1.28515625" customWidth="1"/>
    <col min="14406" max="14410" width="0" hidden="1" customWidth="1"/>
    <col min="14411" max="14411" width="0.85546875" customWidth="1"/>
    <col min="14412" max="14413" width="0" hidden="1" customWidth="1"/>
    <col min="14414" max="14414" width="0.85546875" customWidth="1"/>
    <col min="14415" max="14415" width="8.28515625" customWidth="1"/>
    <col min="14416" max="14416" width="6.140625" customWidth="1"/>
    <col min="14417" max="14417" width="8.28515625" customWidth="1"/>
    <col min="14418" max="14418" width="8.140625" bestFit="1" customWidth="1"/>
    <col min="14419" max="14419" width="9.28515625" customWidth="1"/>
    <col min="14420" max="14420" width="7.28515625" bestFit="1" customWidth="1"/>
    <col min="14421" max="14421" width="8.140625" customWidth="1"/>
    <col min="14422" max="14422" width="7.28515625" bestFit="1" customWidth="1"/>
    <col min="14424" max="14424" width="7.28515625" bestFit="1" customWidth="1"/>
    <col min="14609" max="14609" width="0.85546875" customWidth="1"/>
    <col min="14610" max="14610" width="32.140625" customWidth="1"/>
    <col min="14611" max="14660" width="0" hidden="1" customWidth="1"/>
    <col min="14661" max="14661" width="1.28515625" customWidth="1"/>
    <col min="14662" max="14666" width="0" hidden="1" customWidth="1"/>
    <col min="14667" max="14667" width="0.85546875" customWidth="1"/>
    <col min="14668" max="14669" width="0" hidden="1" customWidth="1"/>
    <col min="14670" max="14670" width="0.85546875" customWidth="1"/>
    <col min="14671" max="14671" width="8.28515625" customWidth="1"/>
    <col min="14672" max="14672" width="6.140625" customWidth="1"/>
    <col min="14673" max="14673" width="8.28515625" customWidth="1"/>
    <col min="14674" max="14674" width="8.140625" bestFit="1" customWidth="1"/>
    <col min="14675" max="14675" width="9.28515625" customWidth="1"/>
    <col min="14676" max="14676" width="7.28515625" bestFit="1" customWidth="1"/>
    <col min="14677" max="14677" width="8.140625" customWidth="1"/>
    <col min="14678" max="14678" width="7.28515625" bestFit="1" customWidth="1"/>
    <col min="14680" max="14680" width="7.28515625" bestFit="1" customWidth="1"/>
    <col min="14865" max="14865" width="0.85546875" customWidth="1"/>
    <col min="14866" max="14866" width="32.140625" customWidth="1"/>
    <col min="14867" max="14916" width="0" hidden="1" customWidth="1"/>
    <col min="14917" max="14917" width="1.28515625" customWidth="1"/>
    <col min="14918" max="14922" width="0" hidden="1" customWidth="1"/>
    <col min="14923" max="14923" width="0.85546875" customWidth="1"/>
    <col min="14924" max="14925" width="0" hidden="1" customWidth="1"/>
    <col min="14926" max="14926" width="0.85546875" customWidth="1"/>
    <col min="14927" max="14927" width="8.28515625" customWidth="1"/>
    <col min="14928" max="14928" width="6.140625" customWidth="1"/>
    <col min="14929" max="14929" width="8.28515625" customWidth="1"/>
    <col min="14930" max="14930" width="8.140625" bestFit="1" customWidth="1"/>
    <col min="14931" max="14931" width="9.28515625" customWidth="1"/>
    <col min="14932" max="14932" width="7.28515625" bestFit="1" customWidth="1"/>
    <col min="14933" max="14933" width="8.140625" customWidth="1"/>
    <col min="14934" max="14934" width="7.28515625" bestFit="1" customWidth="1"/>
    <col min="14936" max="14936" width="7.28515625" bestFit="1" customWidth="1"/>
    <col min="15121" max="15121" width="0.85546875" customWidth="1"/>
    <col min="15122" max="15122" width="32.140625" customWidth="1"/>
    <col min="15123" max="15172" width="0" hidden="1" customWidth="1"/>
    <col min="15173" max="15173" width="1.28515625" customWidth="1"/>
    <col min="15174" max="15178" width="0" hidden="1" customWidth="1"/>
    <col min="15179" max="15179" width="0.85546875" customWidth="1"/>
    <col min="15180" max="15181" width="0" hidden="1" customWidth="1"/>
    <col min="15182" max="15182" width="0.85546875" customWidth="1"/>
    <col min="15183" max="15183" width="8.28515625" customWidth="1"/>
    <col min="15184" max="15184" width="6.140625" customWidth="1"/>
    <col min="15185" max="15185" width="8.28515625" customWidth="1"/>
    <col min="15186" max="15186" width="8.140625" bestFit="1" customWidth="1"/>
    <col min="15187" max="15187" width="9.28515625" customWidth="1"/>
    <col min="15188" max="15188" width="7.28515625" bestFit="1" customWidth="1"/>
    <col min="15189" max="15189" width="8.140625" customWidth="1"/>
    <col min="15190" max="15190" width="7.28515625" bestFit="1" customWidth="1"/>
    <col min="15192" max="15192" width="7.28515625" bestFit="1" customWidth="1"/>
    <col min="15377" max="15377" width="0.85546875" customWidth="1"/>
    <col min="15378" max="15378" width="32.140625" customWidth="1"/>
    <col min="15379" max="15428" width="0" hidden="1" customWidth="1"/>
    <col min="15429" max="15429" width="1.28515625" customWidth="1"/>
    <col min="15430" max="15434" width="0" hidden="1" customWidth="1"/>
    <col min="15435" max="15435" width="0.85546875" customWidth="1"/>
    <col min="15436" max="15437" width="0" hidden="1" customWidth="1"/>
    <col min="15438" max="15438" width="0.85546875" customWidth="1"/>
    <col min="15439" max="15439" width="8.28515625" customWidth="1"/>
    <col min="15440" max="15440" width="6.140625" customWidth="1"/>
    <col min="15441" max="15441" width="8.28515625" customWidth="1"/>
    <col min="15442" max="15442" width="8.140625" bestFit="1" customWidth="1"/>
    <col min="15443" max="15443" width="9.28515625" customWidth="1"/>
    <col min="15444" max="15444" width="7.28515625" bestFit="1" customWidth="1"/>
    <col min="15445" max="15445" width="8.140625" customWidth="1"/>
    <col min="15446" max="15446" width="7.28515625" bestFit="1" customWidth="1"/>
    <col min="15448" max="15448" width="7.28515625" bestFit="1" customWidth="1"/>
    <col min="15633" max="15633" width="0.85546875" customWidth="1"/>
    <col min="15634" max="15634" width="32.140625" customWidth="1"/>
    <col min="15635" max="15684" width="0" hidden="1" customWidth="1"/>
    <col min="15685" max="15685" width="1.28515625" customWidth="1"/>
    <col min="15686" max="15690" width="0" hidden="1" customWidth="1"/>
    <col min="15691" max="15691" width="0.85546875" customWidth="1"/>
    <col min="15692" max="15693" width="0" hidden="1" customWidth="1"/>
    <col min="15694" max="15694" width="0.85546875" customWidth="1"/>
    <col min="15695" max="15695" width="8.28515625" customWidth="1"/>
    <col min="15696" max="15696" width="6.140625" customWidth="1"/>
    <col min="15697" max="15697" width="8.28515625" customWidth="1"/>
    <col min="15698" max="15698" width="8.140625" bestFit="1" customWidth="1"/>
    <col min="15699" max="15699" width="9.28515625" customWidth="1"/>
    <col min="15700" max="15700" width="7.28515625" bestFit="1" customWidth="1"/>
    <col min="15701" max="15701" width="8.140625" customWidth="1"/>
    <col min="15702" max="15702" width="7.28515625" bestFit="1" customWidth="1"/>
    <col min="15704" max="15704" width="7.28515625" bestFit="1" customWidth="1"/>
    <col min="15889" max="15889" width="0.85546875" customWidth="1"/>
    <col min="15890" max="15890" width="32.140625" customWidth="1"/>
    <col min="15891" max="15940" width="0" hidden="1" customWidth="1"/>
    <col min="15941" max="15941" width="1.28515625" customWidth="1"/>
    <col min="15942" max="15946" width="0" hidden="1" customWidth="1"/>
    <col min="15947" max="15947" width="0.85546875" customWidth="1"/>
    <col min="15948" max="15949" width="0" hidden="1" customWidth="1"/>
    <col min="15950" max="15950" width="0.85546875" customWidth="1"/>
    <col min="15951" max="15951" width="8.28515625" customWidth="1"/>
    <col min="15952" max="15952" width="6.140625" customWidth="1"/>
    <col min="15953" max="15953" width="8.28515625" customWidth="1"/>
    <col min="15954" max="15954" width="8.140625" bestFit="1" customWidth="1"/>
    <col min="15955" max="15955" width="9.28515625" customWidth="1"/>
    <col min="15956" max="15956" width="7.28515625" bestFit="1" customWidth="1"/>
    <col min="15957" max="15957" width="8.140625" customWidth="1"/>
    <col min="15958" max="15958" width="7.28515625" bestFit="1" customWidth="1"/>
    <col min="15960" max="15960" width="7.28515625" bestFit="1" customWidth="1"/>
    <col min="16145" max="16145" width="0.85546875" customWidth="1"/>
    <col min="16146" max="16146" width="32.140625" customWidth="1"/>
    <col min="16147" max="16196" width="0" hidden="1" customWidth="1"/>
    <col min="16197" max="16197" width="1.28515625" customWidth="1"/>
    <col min="16198" max="16202" width="0" hidden="1" customWidth="1"/>
    <col min="16203" max="16203" width="0.85546875" customWidth="1"/>
    <col min="16204" max="16205" width="0" hidden="1" customWidth="1"/>
    <col min="16206" max="16206" width="0.85546875" customWidth="1"/>
    <col min="16207" max="16207" width="8.28515625" customWidth="1"/>
    <col min="16208" max="16208" width="6.140625" customWidth="1"/>
    <col min="16209" max="16209" width="8.28515625" customWidth="1"/>
    <col min="16210" max="16210" width="8.140625" bestFit="1" customWidth="1"/>
    <col min="16211" max="16211" width="9.28515625" customWidth="1"/>
    <col min="16212" max="16212" width="7.28515625" bestFit="1" customWidth="1"/>
    <col min="16213" max="16213" width="8.140625" customWidth="1"/>
    <col min="16214" max="16214" width="7.28515625" bestFit="1" customWidth="1"/>
    <col min="16216" max="16216" width="7.28515625" bestFit="1" customWidth="1"/>
  </cols>
  <sheetData>
    <row r="1" spans="1:92" ht="15" customHeight="1">
      <c r="AC1" s="34"/>
      <c r="AF1" s="34"/>
    </row>
    <row r="2" spans="1:92" s="133" customFormat="1" ht="24" customHeight="1">
      <c r="A2" s="145" t="s">
        <v>51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</row>
    <row r="3" spans="1:92" s="134" customFormat="1" ht="15" customHeight="1">
      <c r="A3" s="146" t="s">
        <v>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</row>
    <row r="4" spans="1:92" s="135" customFormat="1" ht="12.75" customHeight="1">
      <c r="B4" s="136"/>
      <c r="C4" s="136" t="s">
        <v>10</v>
      </c>
      <c r="D4" s="137"/>
      <c r="E4" s="137"/>
      <c r="F4" s="136" t="s">
        <v>11</v>
      </c>
      <c r="G4" s="137"/>
      <c r="H4" s="137"/>
      <c r="I4" s="136" t="s">
        <v>12</v>
      </c>
      <c r="J4" s="137"/>
      <c r="K4" s="137"/>
      <c r="L4" s="136" t="s">
        <v>13</v>
      </c>
      <c r="M4" s="137"/>
      <c r="N4" s="137"/>
      <c r="O4" s="136" t="s">
        <v>14</v>
      </c>
      <c r="P4" s="137"/>
      <c r="Q4" s="137"/>
      <c r="R4" s="136" t="s">
        <v>15</v>
      </c>
      <c r="S4" s="137"/>
      <c r="T4" s="137"/>
      <c r="U4" s="136" t="s">
        <v>16</v>
      </c>
      <c r="V4" s="137"/>
      <c r="W4" s="137"/>
      <c r="X4" s="136" t="s">
        <v>17</v>
      </c>
      <c r="Y4" s="137"/>
      <c r="Z4" s="137"/>
      <c r="AA4" s="136" t="s">
        <v>18</v>
      </c>
      <c r="AB4" s="137"/>
      <c r="AC4" s="137"/>
      <c r="AD4" s="136" t="s">
        <v>19</v>
      </c>
      <c r="AE4" s="137"/>
      <c r="AF4" s="137"/>
      <c r="AG4" s="136" t="s">
        <v>20</v>
      </c>
      <c r="AH4" s="137"/>
      <c r="AI4" s="137"/>
      <c r="AJ4" s="136" t="s">
        <v>21</v>
      </c>
      <c r="AK4" s="137"/>
      <c r="AL4" s="137"/>
      <c r="AM4" s="136" t="s">
        <v>22</v>
      </c>
      <c r="AN4" s="137"/>
      <c r="AO4" s="137"/>
      <c r="AP4" s="136" t="s">
        <v>23</v>
      </c>
      <c r="AQ4" s="137"/>
      <c r="AR4" s="137"/>
      <c r="AS4" s="149" t="s">
        <v>24</v>
      </c>
      <c r="AT4" s="149"/>
      <c r="AU4" s="137"/>
      <c r="AV4" s="149" t="s">
        <v>25</v>
      </c>
      <c r="AW4" s="149"/>
      <c r="AX4" s="137"/>
      <c r="AY4" s="149" t="s">
        <v>26</v>
      </c>
      <c r="AZ4" s="149"/>
      <c r="BA4" s="137"/>
      <c r="BB4" s="149" t="s">
        <v>27</v>
      </c>
      <c r="BC4" s="149"/>
      <c r="BD4" s="137"/>
      <c r="BE4" s="149" t="s">
        <v>28</v>
      </c>
      <c r="BF4" s="149"/>
      <c r="BG4" s="138"/>
      <c r="BH4" s="149" t="s">
        <v>29</v>
      </c>
      <c r="BI4" s="149"/>
      <c r="BJ4" s="138"/>
      <c r="BK4" s="149" t="s">
        <v>30</v>
      </c>
      <c r="BL4" s="149"/>
      <c r="BM4" s="149" t="s">
        <v>31</v>
      </c>
      <c r="BN4" s="149"/>
      <c r="BO4" s="152" t="s">
        <v>40</v>
      </c>
      <c r="BP4" s="152"/>
      <c r="BQ4" s="139" t="s">
        <v>41</v>
      </c>
      <c r="BR4" s="139"/>
      <c r="BS4" s="139" t="s">
        <v>42</v>
      </c>
      <c r="BT4" s="139"/>
      <c r="BU4" s="139" t="s">
        <v>43</v>
      </c>
      <c r="BV4" s="139"/>
      <c r="BW4" s="139" t="s">
        <v>44</v>
      </c>
      <c r="BX4" s="139"/>
      <c r="BY4" s="139" t="s">
        <v>54</v>
      </c>
      <c r="BZ4" s="139"/>
      <c r="CA4" s="139" t="s">
        <v>53</v>
      </c>
      <c r="CB4" s="139"/>
      <c r="CC4" s="139" t="s">
        <v>55</v>
      </c>
      <c r="CD4" s="139"/>
      <c r="CE4" s="139" t="s">
        <v>56</v>
      </c>
      <c r="CF4" s="139"/>
      <c r="CG4" s="139" t="s">
        <v>57</v>
      </c>
      <c r="CH4" s="139"/>
      <c r="CI4" s="139" t="s">
        <v>58</v>
      </c>
      <c r="CJ4" s="139"/>
      <c r="CK4" s="139" t="s">
        <v>59</v>
      </c>
      <c r="CL4" s="139"/>
    </row>
    <row r="5" spans="1:92" s="39" customFormat="1" ht="15" customHeight="1">
      <c r="A5" s="126" t="s">
        <v>45</v>
      </c>
      <c r="B5" s="126"/>
      <c r="C5" s="36" t="s">
        <v>32</v>
      </c>
      <c r="D5" s="37" t="s">
        <v>33</v>
      </c>
      <c r="E5" s="37"/>
      <c r="F5" s="36" t="s">
        <v>32</v>
      </c>
      <c r="G5" s="37" t="s">
        <v>33</v>
      </c>
      <c r="H5" s="37"/>
      <c r="I5" s="36" t="s">
        <v>32</v>
      </c>
      <c r="J5" s="37" t="s">
        <v>33</v>
      </c>
      <c r="K5" s="37"/>
      <c r="L5" s="36" t="s">
        <v>32</v>
      </c>
      <c r="M5" s="37" t="s">
        <v>33</v>
      </c>
      <c r="N5" s="37"/>
      <c r="O5" s="36" t="s">
        <v>32</v>
      </c>
      <c r="P5" s="37" t="s">
        <v>33</v>
      </c>
      <c r="Q5" s="37"/>
      <c r="R5" s="36" t="s">
        <v>32</v>
      </c>
      <c r="S5" s="37" t="s">
        <v>33</v>
      </c>
      <c r="T5" s="37"/>
      <c r="U5" s="36" t="s">
        <v>32</v>
      </c>
      <c r="V5" s="37" t="s">
        <v>33</v>
      </c>
      <c r="W5" s="37"/>
      <c r="X5" s="36" t="s">
        <v>32</v>
      </c>
      <c r="Y5" s="37" t="s">
        <v>33</v>
      </c>
      <c r="Z5" s="37"/>
      <c r="AA5" s="36" t="s">
        <v>32</v>
      </c>
      <c r="AB5" s="37" t="s">
        <v>33</v>
      </c>
      <c r="AC5" s="37"/>
      <c r="AD5" s="36" t="s">
        <v>32</v>
      </c>
      <c r="AE5" s="37" t="s">
        <v>33</v>
      </c>
      <c r="AF5" s="37"/>
      <c r="AG5" s="36" t="s">
        <v>32</v>
      </c>
      <c r="AH5" s="37" t="s">
        <v>33</v>
      </c>
      <c r="AI5" s="37"/>
      <c r="AJ5" s="36" t="s">
        <v>32</v>
      </c>
      <c r="AK5" s="37" t="s">
        <v>33</v>
      </c>
      <c r="AL5" s="37"/>
      <c r="AM5" s="36" t="s">
        <v>32</v>
      </c>
      <c r="AN5" s="37"/>
      <c r="AO5" s="38"/>
      <c r="AP5" s="36" t="s">
        <v>32</v>
      </c>
      <c r="AQ5" s="37" t="s">
        <v>33</v>
      </c>
      <c r="AR5" s="38"/>
      <c r="AS5" s="36" t="s">
        <v>32</v>
      </c>
      <c r="AT5" s="37" t="s">
        <v>33</v>
      </c>
      <c r="AU5" s="38"/>
      <c r="AV5" s="36" t="s">
        <v>32</v>
      </c>
      <c r="AW5" s="37" t="s">
        <v>33</v>
      </c>
      <c r="AX5" s="38"/>
      <c r="AY5" s="36" t="s">
        <v>32</v>
      </c>
      <c r="AZ5" s="37" t="s">
        <v>33</v>
      </c>
      <c r="BA5" s="37"/>
      <c r="BB5" s="36" t="s">
        <v>32</v>
      </c>
      <c r="BC5" s="37" t="s">
        <v>33</v>
      </c>
      <c r="BD5" s="37"/>
      <c r="BE5" s="36" t="s">
        <v>32</v>
      </c>
      <c r="BF5" s="37" t="s">
        <v>33</v>
      </c>
      <c r="BG5" s="37"/>
      <c r="BH5" s="36" t="s">
        <v>32</v>
      </c>
      <c r="BI5" s="37" t="s">
        <v>33</v>
      </c>
      <c r="BJ5" s="37"/>
      <c r="BK5" s="36" t="s">
        <v>32</v>
      </c>
      <c r="BL5" s="37" t="s">
        <v>33</v>
      </c>
      <c r="BM5" s="36" t="s">
        <v>32</v>
      </c>
      <c r="BN5" s="37" t="s">
        <v>33</v>
      </c>
      <c r="BO5" s="36" t="s">
        <v>32</v>
      </c>
      <c r="BP5" s="37" t="s">
        <v>33</v>
      </c>
      <c r="BQ5" s="125" t="s">
        <v>32</v>
      </c>
      <c r="BR5" s="125" t="s">
        <v>33</v>
      </c>
      <c r="BS5" s="125" t="s">
        <v>32</v>
      </c>
      <c r="BT5" s="125" t="s">
        <v>33</v>
      </c>
      <c r="BU5" s="125" t="s">
        <v>32</v>
      </c>
      <c r="BV5" s="125" t="s">
        <v>33</v>
      </c>
      <c r="BW5" s="125" t="s">
        <v>32</v>
      </c>
      <c r="BX5" s="125" t="s">
        <v>33</v>
      </c>
      <c r="BY5" s="125" t="s">
        <v>32</v>
      </c>
      <c r="BZ5" s="125" t="s">
        <v>33</v>
      </c>
      <c r="CA5" s="125" t="s">
        <v>32</v>
      </c>
      <c r="CB5" s="125" t="s">
        <v>33</v>
      </c>
      <c r="CC5" s="125" t="s">
        <v>32</v>
      </c>
      <c r="CD5" s="125" t="s">
        <v>33</v>
      </c>
      <c r="CE5" s="125" t="s">
        <v>32</v>
      </c>
      <c r="CF5" s="125" t="s">
        <v>33</v>
      </c>
      <c r="CG5" s="125" t="s">
        <v>32</v>
      </c>
      <c r="CH5" s="125" t="s">
        <v>33</v>
      </c>
      <c r="CI5" s="125" t="s">
        <v>32</v>
      </c>
      <c r="CJ5" s="125" t="s">
        <v>33</v>
      </c>
      <c r="CK5" s="125" t="s">
        <v>32</v>
      </c>
      <c r="CL5" s="125" t="s">
        <v>33</v>
      </c>
    </row>
    <row r="6" spans="1:92" s="39" customFormat="1" ht="15" customHeight="1">
      <c r="A6" s="14" t="s">
        <v>1</v>
      </c>
      <c r="B6" s="40"/>
      <c r="C6" s="41">
        <v>20539</v>
      </c>
      <c r="D6" s="42"/>
      <c r="E6" s="42"/>
      <c r="F6" s="41">
        <v>20418</v>
      </c>
      <c r="G6" s="42"/>
      <c r="H6" s="42"/>
      <c r="I6" s="41">
        <v>20262</v>
      </c>
      <c r="J6" s="42"/>
      <c r="K6" s="42"/>
      <c r="L6" s="41">
        <v>19924</v>
      </c>
      <c r="M6" s="42"/>
      <c r="N6" s="42"/>
      <c r="O6" s="41">
        <v>19806</v>
      </c>
      <c r="P6" s="42"/>
      <c r="Q6" s="42"/>
      <c r="R6" s="41">
        <v>20100</v>
      </c>
      <c r="S6" s="42"/>
      <c r="T6" s="42"/>
      <c r="U6" s="41">
        <v>20419</v>
      </c>
      <c r="V6" s="42"/>
      <c r="W6" s="42"/>
      <c r="X6" s="41">
        <v>21035</v>
      </c>
      <c r="Y6" s="41"/>
      <c r="Z6" s="41"/>
      <c r="AA6" s="41">
        <v>21503</v>
      </c>
      <c r="AB6" s="41"/>
      <c r="AC6" s="41"/>
      <c r="AD6" s="41">
        <v>22087</v>
      </c>
      <c r="AE6" s="41"/>
      <c r="AF6" s="41"/>
      <c r="AG6" s="41">
        <v>23060</v>
      </c>
      <c r="AH6" s="41"/>
      <c r="AI6" s="41"/>
      <c r="AJ6" s="41">
        <v>22999</v>
      </c>
      <c r="AK6" s="41"/>
      <c r="AL6" s="40"/>
      <c r="AM6" s="41">
        <v>22230</v>
      </c>
      <c r="AN6" s="40"/>
      <c r="AO6" s="40"/>
      <c r="AP6" s="41">
        <v>21354</v>
      </c>
      <c r="AQ6" s="41"/>
      <c r="AR6" s="40"/>
      <c r="AS6" s="41">
        <v>20732</v>
      </c>
      <c r="AT6" s="41"/>
      <c r="AU6" s="40"/>
      <c r="AV6" s="41">
        <v>20440</v>
      </c>
      <c r="AW6" s="41"/>
      <c r="AX6" s="40"/>
      <c r="AY6" s="41">
        <v>21004</v>
      </c>
      <c r="AZ6" s="41"/>
      <c r="BA6" s="40"/>
      <c r="BB6" s="43">
        <v>21607</v>
      </c>
      <c r="BC6" s="43"/>
      <c r="BD6" s="44"/>
      <c r="BE6" s="43">
        <v>22521</v>
      </c>
      <c r="BF6" s="43"/>
      <c r="BG6" s="43"/>
      <c r="BH6" s="43">
        <v>23104</v>
      </c>
      <c r="BI6" s="43"/>
      <c r="BJ6" s="43"/>
      <c r="BK6" s="43">
        <v>24343</v>
      </c>
      <c r="BL6" s="44"/>
      <c r="BM6" s="43">
        <v>25553</v>
      </c>
      <c r="BN6" s="41"/>
      <c r="BO6" s="43">
        <v>27659</v>
      </c>
      <c r="BP6" s="41"/>
      <c r="BQ6" s="43">
        <v>28893</v>
      </c>
      <c r="BR6" s="41"/>
      <c r="BS6" s="43">
        <v>30034</v>
      </c>
      <c r="BT6" s="41"/>
      <c r="BU6" s="43">
        <v>30671</v>
      </c>
      <c r="BV6" s="41"/>
      <c r="BW6" s="43">
        <v>30406</v>
      </c>
      <c r="BX6" s="41"/>
      <c r="BY6" s="43">
        <f>BY7+BY8+BY9+BY10+BY11+BY12+BY14+BY15+BY16</f>
        <v>29621</v>
      </c>
      <c r="BZ6" s="41"/>
      <c r="CA6" s="43">
        <v>28294</v>
      </c>
      <c r="CB6" s="41"/>
      <c r="CC6" s="43">
        <v>26846</v>
      </c>
      <c r="CD6" s="41"/>
      <c r="CE6" s="43">
        <v>25808</v>
      </c>
      <c r="CF6" s="41"/>
      <c r="CG6" s="43">
        <v>25241</v>
      </c>
      <c r="CH6" s="41"/>
      <c r="CI6" s="43">
        <v>25332</v>
      </c>
      <c r="CJ6" s="41"/>
      <c r="CK6" s="43">
        <v>25628</v>
      </c>
      <c r="CL6" s="41"/>
    </row>
    <row r="7" spans="1:92" s="49" customFormat="1" ht="12" customHeight="1">
      <c r="A7" s="45"/>
      <c r="B7" s="46" t="s">
        <v>34</v>
      </c>
      <c r="C7" s="47">
        <v>509</v>
      </c>
      <c r="D7" s="48">
        <v>2.4782121817031013E-2</v>
      </c>
      <c r="E7" s="48"/>
      <c r="F7" s="47">
        <v>598</v>
      </c>
      <c r="G7" s="48">
        <v>2.9287883240278187E-2</v>
      </c>
      <c r="H7" s="48"/>
      <c r="I7" s="47">
        <v>695</v>
      </c>
      <c r="J7" s="48">
        <v>3.4300661336491955E-2</v>
      </c>
      <c r="K7" s="48"/>
      <c r="L7" s="47">
        <v>619</v>
      </c>
      <c r="M7" s="48">
        <v>3.1068058622766511E-2</v>
      </c>
      <c r="N7" s="48"/>
      <c r="O7" s="47">
        <v>553</v>
      </c>
      <c r="P7" s="48">
        <v>2.7920832071089568E-2</v>
      </c>
      <c r="Q7" s="48"/>
      <c r="R7" s="47">
        <v>563</v>
      </c>
      <c r="S7" s="48">
        <v>2.8009950248756219E-2</v>
      </c>
      <c r="T7" s="48"/>
      <c r="U7" s="47">
        <v>559</v>
      </c>
      <c r="V7" s="48">
        <v>2.7376463098094911E-2</v>
      </c>
      <c r="W7" s="48"/>
      <c r="X7" s="47">
        <v>544</v>
      </c>
      <c r="Y7" s="48">
        <v>2.5861659139529355E-2</v>
      </c>
      <c r="Z7" s="48"/>
      <c r="AA7" s="47">
        <v>579</v>
      </c>
      <c r="AB7" s="48">
        <v>2.6926475375528995E-2</v>
      </c>
      <c r="AC7" s="48"/>
      <c r="AD7" s="47">
        <v>547</v>
      </c>
      <c r="AE7" s="48">
        <v>2.4765699280119527E-2</v>
      </c>
      <c r="AF7" s="48"/>
      <c r="AG7" s="47">
        <v>604</v>
      </c>
      <c r="AH7" s="48">
        <v>2.6192541196877712E-2</v>
      </c>
      <c r="AI7" s="48"/>
      <c r="AJ7" s="47">
        <v>640</v>
      </c>
      <c r="AK7" s="48">
        <v>2.7827296838992998E-2</v>
      </c>
      <c r="AL7" s="45"/>
      <c r="AM7" s="47">
        <v>601</v>
      </c>
      <c r="AN7" s="48">
        <v>2.703553756185335E-2</v>
      </c>
      <c r="AO7" s="45"/>
      <c r="AP7" s="47">
        <v>594</v>
      </c>
      <c r="AQ7" s="48">
        <v>2.7816802472604665E-2</v>
      </c>
      <c r="AR7" s="45"/>
      <c r="AS7" s="47">
        <v>603</v>
      </c>
      <c r="AT7" s="48">
        <v>2.9085471734516689E-2</v>
      </c>
      <c r="AU7" s="45"/>
      <c r="AV7" s="47">
        <v>561</v>
      </c>
      <c r="AW7" s="48">
        <v>2.7446183953033269E-2</v>
      </c>
      <c r="AX7" s="45"/>
      <c r="AY7" s="47">
        <v>597</v>
      </c>
      <c r="AZ7" s="48">
        <v>2.8423157493810702E-2</v>
      </c>
      <c r="BA7" s="45"/>
      <c r="BB7" s="47">
        <v>601</v>
      </c>
      <c r="BC7" s="48">
        <v>2.7815059934280559E-2</v>
      </c>
      <c r="BD7" s="45"/>
      <c r="BE7" s="47">
        <v>582</v>
      </c>
      <c r="BF7" s="48">
        <v>2.5842546956174238E-2</v>
      </c>
      <c r="BG7" s="48"/>
      <c r="BH7" s="47">
        <v>572</v>
      </c>
      <c r="BI7" s="48">
        <v>2.4757617728531855E-2</v>
      </c>
      <c r="BJ7" s="48"/>
      <c r="BK7" s="47">
        <v>637</v>
      </c>
      <c r="BL7" s="48">
        <v>2.6167686809349711E-2</v>
      </c>
      <c r="BM7" s="47">
        <v>659</v>
      </c>
      <c r="BN7" s="48">
        <v>2.578953547528666E-2</v>
      </c>
      <c r="BO7" s="47">
        <v>693</v>
      </c>
      <c r="BP7" s="48">
        <v>2.5055135760511948E-2</v>
      </c>
      <c r="BQ7" s="47">
        <v>739</v>
      </c>
      <c r="BR7" s="48">
        <v>2.5577129408507249E-2</v>
      </c>
      <c r="BS7" s="47">
        <v>802</v>
      </c>
      <c r="BT7" s="48">
        <f>BS7/$BU$6</f>
        <v>2.6148479019269016E-2</v>
      </c>
      <c r="BU7" s="47">
        <v>801</v>
      </c>
      <c r="BV7" s="48">
        <f>BU7/$BU$6</f>
        <v>2.611587493071631E-2</v>
      </c>
      <c r="BW7" s="47">
        <v>801</v>
      </c>
      <c r="BX7" s="48">
        <f>BW7/BW6</f>
        <v>2.6343484838518713E-2</v>
      </c>
      <c r="BY7" s="47">
        <v>786</v>
      </c>
      <c r="BZ7" s="48">
        <f>BY7/BY6</f>
        <v>2.6535228385267208E-2</v>
      </c>
      <c r="CA7" s="47">
        <v>708</v>
      </c>
      <c r="CB7" s="48">
        <f>CA7/CA6</f>
        <v>2.5022973068495089E-2</v>
      </c>
      <c r="CC7" s="47">
        <v>710</v>
      </c>
      <c r="CD7" s="48">
        <f>CC7/CC6</f>
        <v>2.6447142963569991E-2</v>
      </c>
      <c r="CE7" s="47">
        <v>683</v>
      </c>
      <c r="CF7" s="48">
        <f>CE7/CE6</f>
        <v>2.6464662120272785E-2</v>
      </c>
      <c r="CG7" s="47">
        <v>665</v>
      </c>
      <c r="CH7" s="48">
        <f>CG7/CG6</f>
        <v>2.6346024325502159E-2</v>
      </c>
      <c r="CI7" s="47">
        <v>661</v>
      </c>
      <c r="CJ7" s="48">
        <f>CI7/CI6</f>
        <v>2.609347860413706E-2</v>
      </c>
      <c r="CK7" s="47">
        <v>623</v>
      </c>
      <c r="CL7" s="48">
        <f>CK7/CK6</f>
        <v>2.430934914936788E-2</v>
      </c>
      <c r="CN7" s="97"/>
    </row>
    <row r="8" spans="1:92" s="49" customFormat="1" ht="12" customHeight="1">
      <c r="A8" s="45"/>
      <c r="B8" s="46" t="s">
        <v>35</v>
      </c>
      <c r="C8" s="47">
        <v>26</v>
      </c>
      <c r="D8" s="48">
        <v>1.2658844150153367E-3</v>
      </c>
      <c r="E8" s="48"/>
      <c r="F8" s="47">
        <v>26</v>
      </c>
      <c r="G8" s="48">
        <v>1.273386227838182E-3</v>
      </c>
      <c r="H8" s="48"/>
      <c r="I8" s="47">
        <v>34</v>
      </c>
      <c r="J8" s="48">
        <v>1.6780179646629157E-3</v>
      </c>
      <c r="K8" s="48"/>
      <c r="L8" s="47">
        <v>44</v>
      </c>
      <c r="M8" s="48">
        <v>2.2083918891788799E-3</v>
      </c>
      <c r="N8" s="48"/>
      <c r="O8" s="47">
        <v>47</v>
      </c>
      <c r="P8" s="48">
        <v>2.37301827728971E-3</v>
      </c>
      <c r="Q8" s="48"/>
      <c r="R8" s="47">
        <v>59</v>
      </c>
      <c r="S8" s="48">
        <v>2.9353233830845772E-3</v>
      </c>
      <c r="T8" s="48"/>
      <c r="U8" s="47">
        <v>70</v>
      </c>
      <c r="V8" s="48">
        <v>3.4281796366129585E-3</v>
      </c>
      <c r="W8" s="48"/>
      <c r="X8" s="47">
        <v>65</v>
      </c>
      <c r="Y8" s="48">
        <v>3.0900879486570002E-3</v>
      </c>
      <c r="Z8" s="48"/>
      <c r="AA8" s="47">
        <v>80</v>
      </c>
      <c r="AB8" s="48">
        <v>3.7204111054271495E-3</v>
      </c>
      <c r="AC8" s="48"/>
      <c r="AD8" s="47">
        <v>79</v>
      </c>
      <c r="AE8" s="48">
        <v>3.5767646126680852E-3</v>
      </c>
      <c r="AF8" s="48"/>
      <c r="AG8" s="47">
        <v>69</v>
      </c>
      <c r="AH8" s="48">
        <v>2.9921942758022548E-3</v>
      </c>
      <c r="AI8" s="48"/>
      <c r="AJ8" s="47">
        <v>72</v>
      </c>
      <c r="AK8" s="48">
        <v>3.1305708943867123E-3</v>
      </c>
      <c r="AL8" s="45"/>
      <c r="AM8" s="47">
        <v>66</v>
      </c>
      <c r="AN8" s="48">
        <v>2.9689608636977059E-3</v>
      </c>
      <c r="AO8" s="45"/>
      <c r="AP8" s="47">
        <v>68</v>
      </c>
      <c r="AQ8" s="48">
        <v>3.1844150978739346E-3</v>
      </c>
      <c r="AR8" s="45"/>
      <c r="AS8" s="47">
        <v>61</v>
      </c>
      <c r="AT8" s="48">
        <v>2.9423114026625508E-3</v>
      </c>
      <c r="AU8" s="45"/>
      <c r="AV8" s="47">
        <v>63</v>
      </c>
      <c r="AW8" s="48">
        <v>3.0821917808219177E-3</v>
      </c>
      <c r="AX8" s="45"/>
      <c r="AY8" s="47">
        <v>67</v>
      </c>
      <c r="AZ8" s="48">
        <v>3.1898685964578174E-3</v>
      </c>
      <c r="BA8" s="45"/>
      <c r="BB8" s="47">
        <v>68</v>
      </c>
      <c r="BC8" s="48">
        <v>3.1471282454760031E-3</v>
      </c>
      <c r="BD8" s="45"/>
      <c r="BE8" s="47">
        <v>52</v>
      </c>
      <c r="BF8" s="48">
        <v>2.3089560854313751E-3</v>
      </c>
      <c r="BG8" s="48"/>
      <c r="BH8" s="47">
        <v>51</v>
      </c>
      <c r="BI8" s="48">
        <v>2.2074099722991691E-3</v>
      </c>
      <c r="BJ8" s="48"/>
      <c r="BK8" s="47">
        <v>47</v>
      </c>
      <c r="BL8" s="48">
        <v>1.9307398430760383E-3</v>
      </c>
      <c r="BM8" s="47">
        <v>54</v>
      </c>
      <c r="BN8" s="48">
        <v>2.1132548037412439E-3</v>
      </c>
      <c r="BO8" s="47">
        <v>59</v>
      </c>
      <c r="BP8" s="48">
        <v>2.1331212263639323E-3</v>
      </c>
      <c r="BQ8" s="47">
        <v>66</v>
      </c>
      <c r="BR8" s="48">
        <v>2.2842903125324474E-3</v>
      </c>
      <c r="BS8" s="47">
        <v>73</v>
      </c>
      <c r="BT8" s="48">
        <f t="shared" ref="BT8:BT16" si="0">BS8/$BU$6</f>
        <v>2.3800984643474292E-3</v>
      </c>
      <c r="BU8" s="47">
        <v>58</v>
      </c>
      <c r="BV8" s="48">
        <f t="shared" ref="BV8:BV16" si="1">BU8/$BU$6</f>
        <v>1.8910371360568615E-3</v>
      </c>
      <c r="BW8" s="47">
        <v>57</v>
      </c>
      <c r="BX8" s="48">
        <f>BW8/BW6</f>
        <v>1.8746300072354141E-3</v>
      </c>
      <c r="BY8" s="47">
        <v>57</v>
      </c>
      <c r="BZ8" s="48">
        <f>BY8/BY6</f>
        <v>1.9243104554201411E-3</v>
      </c>
      <c r="CA8" s="47">
        <v>53</v>
      </c>
      <c r="CB8" s="48">
        <f>CA8/CA6</f>
        <v>1.8731886619071181E-3</v>
      </c>
      <c r="CC8" s="47">
        <v>40</v>
      </c>
      <c r="CD8" s="48">
        <f>CC8/CC6</f>
        <v>1.4899798852715488E-3</v>
      </c>
      <c r="CE8" s="47">
        <v>41</v>
      </c>
      <c r="CF8" s="48">
        <f>CE8/CE6</f>
        <v>1.5886546807191569E-3</v>
      </c>
      <c r="CG8" s="47">
        <v>42</v>
      </c>
      <c r="CH8" s="48">
        <f>CG8/CG6</f>
        <v>1.6639594310843468E-3</v>
      </c>
      <c r="CI8" s="47">
        <v>34</v>
      </c>
      <c r="CJ8" s="48">
        <f>CI8/CI6</f>
        <v>1.3421759039949472E-3</v>
      </c>
      <c r="CK8" s="47">
        <v>36</v>
      </c>
      <c r="CL8" s="48">
        <f>CK8/CK6</f>
        <v>1.404713594506009E-3</v>
      </c>
      <c r="CN8" s="97"/>
    </row>
    <row r="9" spans="1:92" s="49" customFormat="1" ht="12" customHeight="1">
      <c r="A9" s="45"/>
      <c r="B9" s="15" t="s">
        <v>36</v>
      </c>
      <c r="C9" s="47">
        <v>358</v>
      </c>
      <c r="D9" s="48">
        <v>1.7430254637518867E-2</v>
      </c>
      <c r="E9" s="48"/>
      <c r="F9" s="47">
        <v>391</v>
      </c>
      <c r="G9" s="48">
        <v>1.9149769810951123E-2</v>
      </c>
      <c r="H9" s="48"/>
      <c r="I9" s="47">
        <v>406</v>
      </c>
      <c r="J9" s="48">
        <v>2.003750863685717E-2</v>
      </c>
      <c r="K9" s="48"/>
      <c r="L9" s="47">
        <v>436</v>
      </c>
      <c r="M9" s="48">
        <v>2.1883155992772536E-2</v>
      </c>
      <c r="N9" s="48"/>
      <c r="O9" s="47">
        <v>445</v>
      </c>
      <c r="P9" s="48">
        <v>2.2467939008381298E-2</v>
      </c>
      <c r="Q9" s="48"/>
      <c r="R9" s="47">
        <v>481</v>
      </c>
      <c r="S9" s="48">
        <v>2.3930348258706467E-2</v>
      </c>
      <c r="T9" s="48"/>
      <c r="U9" s="47">
        <v>496</v>
      </c>
      <c r="V9" s="48">
        <v>2.4291101425143249E-2</v>
      </c>
      <c r="W9" s="48"/>
      <c r="X9" s="47">
        <v>523</v>
      </c>
      <c r="Y9" s="48">
        <v>2.4863323033040171E-2</v>
      </c>
      <c r="Z9" s="48"/>
      <c r="AA9" s="47">
        <v>544</v>
      </c>
      <c r="AB9" s="48">
        <v>2.5298795516904619E-2</v>
      </c>
      <c r="AC9" s="48"/>
      <c r="AD9" s="47">
        <v>551</v>
      </c>
      <c r="AE9" s="48">
        <v>2.494680128582424E-2</v>
      </c>
      <c r="AF9" s="48"/>
      <c r="AG9" s="47">
        <v>598</v>
      </c>
      <c r="AH9" s="48">
        <v>2.5932350390286209E-2</v>
      </c>
      <c r="AI9" s="48"/>
      <c r="AJ9" s="47">
        <v>628</v>
      </c>
      <c r="AK9" s="48">
        <v>2.7305535023261881E-2</v>
      </c>
      <c r="AL9" s="45"/>
      <c r="AM9" s="47">
        <v>661</v>
      </c>
      <c r="AN9" s="48">
        <v>2.973459289248763E-2</v>
      </c>
      <c r="AO9" s="45"/>
      <c r="AP9" s="47">
        <v>687</v>
      </c>
      <c r="AQ9" s="48">
        <v>3.2171958415285196E-2</v>
      </c>
      <c r="AR9" s="45"/>
      <c r="AS9" s="47">
        <v>692</v>
      </c>
      <c r="AT9" s="48">
        <v>3.3378352305614506E-2</v>
      </c>
      <c r="AU9" s="45"/>
      <c r="AV9" s="47">
        <v>714</v>
      </c>
      <c r="AW9" s="48">
        <v>3.4931506849315071E-2</v>
      </c>
      <c r="AX9" s="45"/>
      <c r="AY9" s="47">
        <v>678</v>
      </c>
      <c r="AZ9" s="48">
        <v>3.2279565796991053E-2</v>
      </c>
      <c r="BA9" s="45"/>
      <c r="BB9" s="47">
        <v>695</v>
      </c>
      <c r="BC9" s="48">
        <v>3.2165501920673856E-2</v>
      </c>
      <c r="BD9" s="45"/>
      <c r="BE9" s="47">
        <v>682</v>
      </c>
      <c r="BF9" s="48">
        <v>3.0282847120465344E-2</v>
      </c>
      <c r="BG9" s="48"/>
      <c r="BH9" s="47">
        <v>649</v>
      </c>
      <c r="BI9" s="48">
        <v>2.8090373961218836E-2</v>
      </c>
      <c r="BJ9" s="48"/>
      <c r="BK9" s="47">
        <v>657</v>
      </c>
      <c r="BL9" s="48">
        <v>2.6989278231935258E-2</v>
      </c>
      <c r="BM9" s="47">
        <v>705</v>
      </c>
      <c r="BN9" s="48">
        <v>2.7589715493288459E-2</v>
      </c>
      <c r="BO9" s="47">
        <v>759</v>
      </c>
      <c r="BP9" s="48">
        <v>2.7441339166274992E-2</v>
      </c>
      <c r="BQ9" s="47">
        <v>816</v>
      </c>
      <c r="BR9" s="48">
        <v>2.8242134773128438E-2</v>
      </c>
      <c r="BS9" s="47">
        <v>875</v>
      </c>
      <c r="BT9" s="48">
        <f t="shared" si="0"/>
        <v>2.8528577483616445E-2</v>
      </c>
      <c r="BU9" s="47">
        <v>966</v>
      </c>
      <c r="BV9" s="48">
        <f t="shared" si="1"/>
        <v>3.1495549541912554E-2</v>
      </c>
      <c r="BW9" s="47">
        <v>976</v>
      </c>
      <c r="BX9" s="48">
        <f>BW9/BW6</f>
        <v>3.2098927843188844E-2</v>
      </c>
      <c r="BY9" s="47">
        <v>1032</v>
      </c>
      <c r="BZ9" s="48">
        <f>BY9/BY6</f>
        <v>3.4840147192869923E-2</v>
      </c>
      <c r="CA9" s="47">
        <v>1019</v>
      </c>
      <c r="CB9" s="48">
        <f>CA9/CA6</f>
        <v>3.6014702763836857E-2</v>
      </c>
      <c r="CC9" s="47">
        <v>1054</v>
      </c>
      <c r="CD9" s="48">
        <f>CC9/CC6</f>
        <v>3.9260969976905313E-2</v>
      </c>
      <c r="CE9" s="47">
        <v>1037</v>
      </c>
      <c r="CF9" s="48">
        <f>CE9/CE6</f>
        <v>4.0181339119652819E-2</v>
      </c>
      <c r="CG9" s="47">
        <v>1103</v>
      </c>
      <c r="CH9" s="48">
        <f>CG9/CG6</f>
        <v>4.369874410681035E-2</v>
      </c>
      <c r="CI9" s="47">
        <v>1115</v>
      </c>
      <c r="CJ9" s="48">
        <f>CI9/CI6</f>
        <v>4.4015474498657822E-2</v>
      </c>
      <c r="CK9" s="47">
        <v>1099</v>
      </c>
      <c r="CL9" s="48">
        <f>CK9/CK6</f>
        <v>4.2882784454502887E-2</v>
      </c>
      <c r="CN9" s="97"/>
    </row>
    <row r="10" spans="1:92" s="49" customFormat="1" ht="12" customHeight="1">
      <c r="A10" s="45"/>
      <c r="B10" s="46" t="s">
        <v>37</v>
      </c>
      <c r="C10" s="45"/>
      <c r="D10" s="45"/>
      <c r="E10" s="45"/>
      <c r="F10" s="45"/>
      <c r="G10" s="48"/>
      <c r="H10" s="48"/>
      <c r="I10" s="47"/>
      <c r="J10" s="48"/>
      <c r="K10" s="48"/>
      <c r="L10" s="47">
        <v>296</v>
      </c>
      <c r="M10" s="48"/>
      <c r="N10" s="48"/>
      <c r="O10" s="47">
        <v>321</v>
      </c>
      <c r="P10" s="48"/>
      <c r="Q10" s="48"/>
      <c r="R10" s="47">
        <v>329</v>
      </c>
      <c r="S10" s="48"/>
      <c r="T10" s="48"/>
      <c r="U10" s="47">
        <v>298</v>
      </c>
      <c r="V10" s="48"/>
      <c r="W10" s="48"/>
      <c r="X10" s="47">
        <v>301</v>
      </c>
      <c r="Y10" s="48"/>
      <c r="Z10" s="48"/>
      <c r="AA10" s="47">
        <v>303</v>
      </c>
      <c r="AB10" s="48"/>
      <c r="AC10" s="48"/>
      <c r="AD10" s="47">
        <v>363</v>
      </c>
      <c r="AE10" s="48"/>
      <c r="AF10" s="48"/>
      <c r="AG10" s="47">
        <v>423</v>
      </c>
      <c r="AH10" s="48"/>
      <c r="AI10" s="48"/>
      <c r="AJ10" s="47">
        <v>440</v>
      </c>
      <c r="AK10" s="48"/>
      <c r="AL10" s="45"/>
      <c r="AM10" s="47">
        <v>476</v>
      </c>
      <c r="AN10" s="48"/>
      <c r="AO10" s="45"/>
      <c r="AP10" s="47">
        <v>445</v>
      </c>
      <c r="AQ10" s="48"/>
      <c r="AR10" s="45"/>
      <c r="AS10" s="47">
        <v>470</v>
      </c>
      <c r="AT10" s="48">
        <v>2.2670268184449161E-2</v>
      </c>
      <c r="AU10" s="45"/>
      <c r="AV10" s="47">
        <v>504</v>
      </c>
      <c r="AW10" s="48">
        <v>2.4657534246575342E-2</v>
      </c>
      <c r="AX10" s="45"/>
      <c r="AY10" s="47">
        <v>543</v>
      </c>
      <c r="AZ10" s="48">
        <v>2.5852218625023803E-2</v>
      </c>
      <c r="BA10" s="45"/>
      <c r="BB10" s="47">
        <v>595</v>
      </c>
      <c r="BC10" s="48">
        <v>2.7537372147915028E-2</v>
      </c>
      <c r="BD10" s="45"/>
      <c r="BE10" s="47">
        <v>667</v>
      </c>
      <c r="BF10" s="48">
        <v>2.9616802095821678E-2</v>
      </c>
      <c r="BG10" s="48"/>
      <c r="BH10" s="47">
        <v>729</v>
      </c>
      <c r="BI10" s="48">
        <v>3.1552977839335181E-2</v>
      </c>
      <c r="BJ10" s="48"/>
      <c r="BK10" s="47">
        <v>882</v>
      </c>
      <c r="BL10" s="48">
        <v>3.6232181736022676E-2</v>
      </c>
      <c r="BM10" s="47">
        <v>987</v>
      </c>
      <c r="BN10" s="48">
        <v>3.862560169060384E-2</v>
      </c>
      <c r="BO10" s="47">
        <v>1181</v>
      </c>
      <c r="BP10" s="48">
        <v>4.269857912433566E-2</v>
      </c>
      <c r="BQ10" s="47">
        <v>1291</v>
      </c>
      <c r="BR10" s="48">
        <v>4.4682102931505902E-2</v>
      </c>
      <c r="BS10" s="47">
        <v>1393</v>
      </c>
      <c r="BT10" s="48">
        <f t="shared" si="0"/>
        <v>4.5417495353917384E-2</v>
      </c>
      <c r="BU10" s="47">
        <v>1542</v>
      </c>
      <c r="BV10" s="48">
        <f t="shared" si="1"/>
        <v>5.0275504548270351E-2</v>
      </c>
      <c r="BW10" s="47">
        <v>1619</v>
      </c>
      <c r="BX10" s="48">
        <f>BW10/BW6</f>
        <v>5.3246069854633954E-2</v>
      </c>
      <c r="BY10" s="47">
        <v>1743</v>
      </c>
      <c r="BZ10" s="48">
        <f>BY10/BY6</f>
        <v>5.8843388136794843E-2</v>
      </c>
      <c r="CA10" s="47">
        <v>1778</v>
      </c>
      <c r="CB10" s="48">
        <f>CA10/CA6</f>
        <v>6.2840178129638796E-2</v>
      </c>
      <c r="CC10" s="47">
        <v>1741</v>
      </c>
      <c r="CD10" s="48">
        <f>CC10/CC6</f>
        <v>6.4851374506444168E-2</v>
      </c>
      <c r="CE10" s="47">
        <v>1798</v>
      </c>
      <c r="CF10" s="48">
        <f>CE10/CE6</f>
        <v>6.966831990080595E-2</v>
      </c>
      <c r="CG10" s="47">
        <v>1791</v>
      </c>
      <c r="CH10" s="48">
        <f>CG10/CG6</f>
        <v>7.0955984311239645E-2</v>
      </c>
      <c r="CI10" s="47">
        <v>1818</v>
      </c>
      <c r="CJ10" s="48">
        <f>CI10/CI6</f>
        <v>7.1766935101847465E-2</v>
      </c>
      <c r="CK10" s="47">
        <v>1801</v>
      </c>
      <c r="CL10" s="48">
        <f>CK10/CK6</f>
        <v>7.0274699547370062E-2</v>
      </c>
      <c r="CN10" s="97"/>
    </row>
    <row r="11" spans="1:92" s="49" customFormat="1" ht="12" customHeight="1">
      <c r="A11" s="45"/>
      <c r="B11" s="46" t="s">
        <v>38</v>
      </c>
      <c r="C11" s="47"/>
      <c r="D11" s="48"/>
      <c r="E11" s="48"/>
      <c r="F11" s="47"/>
      <c r="G11" s="48"/>
      <c r="H11" s="48"/>
      <c r="I11" s="47"/>
      <c r="J11" s="48"/>
      <c r="K11" s="48"/>
      <c r="L11" s="47"/>
      <c r="M11" s="48"/>
      <c r="N11" s="48"/>
      <c r="O11" s="47"/>
      <c r="P11" s="48"/>
      <c r="Q11" s="48"/>
      <c r="R11" s="47"/>
      <c r="S11" s="48"/>
      <c r="T11" s="48"/>
      <c r="U11" s="47"/>
      <c r="V11" s="48"/>
      <c r="W11" s="48"/>
      <c r="X11" s="47"/>
      <c r="Y11" s="48"/>
      <c r="Z11" s="48"/>
      <c r="AA11" s="47"/>
      <c r="AB11" s="48"/>
      <c r="AC11" s="48"/>
      <c r="AD11" s="47"/>
      <c r="AE11" s="48"/>
      <c r="AF11" s="48"/>
      <c r="AG11" s="47"/>
      <c r="AH11" s="48"/>
      <c r="AI11" s="48"/>
      <c r="AJ11" s="47"/>
      <c r="AK11" s="48"/>
      <c r="AL11" s="45"/>
      <c r="AM11" s="47"/>
      <c r="AN11" s="48"/>
      <c r="AO11" s="45"/>
      <c r="AP11" s="47"/>
      <c r="AQ11" s="48"/>
      <c r="AR11" s="45"/>
      <c r="AS11" s="47"/>
      <c r="AT11" s="48"/>
      <c r="AU11" s="45"/>
      <c r="AV11" s="47"/>
      <c r="AW11" s="48"/>
      <c r="AX11" s="45"/>
      <c r="AY11" s="47"/>
      <c r="AZ11" s="48"/>
      <c r="BA11" s="45"/>
      <c r="BB11" s="47"/>
      <c r="BC11" s="48"/>
      <c r="BD11" s="45"/>
      <c r="BE11" s="47">
        <v>7</v>
      </c>
      <c r="BF11" s="48">
        <v>3.1082101150037744E-4</v>
      </c>
      <c r="BG11" s="48"/>
      <c r="BH11" s="47">
        <v>13</v>
      </c>
      <c r="BI11" s="48">
        <v>5.6267313019390587E-4</v>
      </c>
      <c r="BJ11" s="48"/>
      <c r="BK11" s="47">
        <v>14</v>
      </c>
      <c r="BL11" s="48">
        <v>5.751139958098837E-4</v>
      </c>
      <c r="BM11" s="47">
        <v>24</v>
      </c>
      <c r="BN11" s="48">
        <v>9.3922435721833055E-4</v>
      </c>
      <c r="BO11" s="47">
        <v>27</v>
      </c>
      <c r="BP11" s="48">
        <v>9.7617412053942654E-4</v>
      </c>
      <c r="BQ11" s="47">
        <v>26</v>
      </c>
      <c r="BR11" s="48">
        <v>8.9987194130066101E-4</v>
      </c>
      <c r="BS11" s="47">
        <v>28</v>
      </c>
      <c r="BT11" s="48">
        <f t="shared" si="0"/>
        <v>9.1291447947572629E-4</v>
      </c>
      <c r="BU11" s="47">
        <v>24</v>
      </c>
      <c r="BV11" s="48">
        <f t="shared" si="1"/>
        <v>7.8249812526490822E-4</v>
      </c>
      <c r="BW11" s="47">
        <v>26</v>
      </c>
      <c r="BX11" s="48">
        <f>BW11/BW6</f>
        <v>8.5509438926527662E-4</v>
      </c>
      <c r="BY11" s="47">
        <v>20</v>
      </c>
      <c r="BZ11" s="48">
        <f>BY11/BY6</f>
        <v>6.7519665102461093E-4</v>
      </c>
      <c r="CA11" s="47">
        <v>17</v>
      </c>
      <c r="CB11" s="48">
        <f>CA11/CA6</f>
        <v>6.008340991022832E-4</v>
      </c>
      <c r="CC11" s="47">
        <v>18</v>
      </c>
      <c r="CD11" s="48">
        <f>CC11/CC6</f>
        <v>6.70490948372197E-4</v>
      </c>
      <c r="CE11" s="47">
        <v>12</v>
      </c>
      <c r="CF11" s="48">
        <f>CE11/CE6</f>
        <v>4.6497210167389957E-4</v>
      </c>
      <c r="CG11" s="47">
        <v>17</v>
      </c>
      <c r="CH11" s="48">
        <f>CG11/CG6</f>
        <v>6.735073887722356E-4</v>
      </c>
      <c r="CI11" s="47">
        <v>14</v>
      </c>
      <c r="CJ11" s="48">
        <f>CI11/CI6</f>
        <v>5.5266066635086062E-4</v>
      </c>
      <c r="CK11" s="47">
        <v>15</v>
      </c>
      <c r="CL11" s="48">
        <f>CK11/CK6</f>
        <v>5.8529733104417041E-4</v>
      </c>
      <c r="CN11" s="97"/>
    </row>
    <row r="12" spans="1:92" s="49" customFormat="1" ht="12" customHeight="1">
      <c r="A12" s="45"/>
      <c r="B12" s="46" t="s">
        <v>39</v>
      </c>
      <c r="C12" s="47"/>
      <c r="D12" s="48"/>
      <c r="E12" s="48"/>
      <c r="F12" s="47"/>
      <c r="G12" s="48"/>
      <c r="H12" s="48"/>
      <c r="I12" s="47"/>
      <c r="J12" s="48"/>
      <c r="K12" s="48"/>
      <c r="L12" s="47"/>
      <c r="M12" s="48"/>
      <c r="N12" s="48"/>
      <c r="O12" s="47"/>
      <c r="P12" s="48"/>
      <c r="Q12" s="48"/>
      <c r="R12" s="47"/>
      <c r="S12" s="48"/>
      <c r="T12" s="48"/>
      <c r="U12" s="47"/>
      <c r="V12" s="48"/>
      <c r="W12" s="48"/>
      <c r="X12" s="47"/>
      <c r="Y12" s="48"/>
      <c r="Z12" s="48"/>
      <c r="AA12" s="47"/>
      <c r="AB12" s="48"/>
      <c r="AC12" s="48"/>
      <c r="AD12" s="47"/>
      <c r="AE12" s="48"/>
      <c r="AF12" s="48"/>
      <c r="AG12" s="47"/>
      <c r="AH12" s="48"/>
      <c r="AI12" s="48"/>
      <c r="AJ12" s="47"/>
      <c r="AK12" s="48"/>
      <c r="AL12" s="45"/>
      <c r="AM12" s="47"/>
      <c r="AN12" s="48"/>
      <c r="AO12" s="45"/>
      <c r="AP12" s="47"/>
      <c r="AQ12" s="48"/>
      <c r="AR12" s="45"/>
      <c r="AS12" s="47"/>
      <c r="AT12" s="48"/>
      <c r="AU12" s="45"/>
      <c r="AV12" s="47"/>
      <c r="AW12" s="48"/>
      <c r="AX12" s="45"/>
      <c r="AY12" s="47"/>
      <c r="AZ12" s="48"/>
      <c r="BA12" s="45"/>
      <c r="BB12" s="47"/>
      <c r="BC12" s="48"/>
      <c r="BD12" s="45"/>
      <c r="BE12" s="47">
        <v>145</v>
      </c>
      <c r="BF12" s="48">
        <v>6.4384352382221037E-3</v>
      </c>
      <c r="BG12" s="48"/>
      <c r="BH12" s="47">
        <v>214</v>
      </c>
      <c r="BI12" s="48">
        <v>9.2624653739612189E-3</v>
      </c>
      <c r="BJ12" s="48"/>
      <c r="BK12" s="47">
        <v>307</v>
      </c>
      <c r="BL12" s="48">
        <v>1.2611428336688164E-2</v>
      </c>
      <c r="BM12" s="47">
        <v>416</v>
      </c>
      <c r="BN12" s="48">
        <v>1.6279888858451063E-2</v>
      </c>
      <c r="BO12" s="47">
        <v>533</v>
      </c>
      <c r="BP12" s="48">
        <v>1.9270400231389422E-2</v>
      </c>
      <c r="BQ12" s="47">
        <v>624</v>
      </c>
      <c r="BR12" s="48">
        <v>2.1596926591215867E-2</v>
      </c>
      <c r="BS12" s="47">
        <v>655</v>
      </c>
      <c r="BT12" s="48">
        <f t="shared" si="0"/>
        <v>2.1355678002021452E-2</v>
      </c>
      <c r="BU12" s="47">
        <v>702</v>
      </c>
      <c r="BV12" s="48">
        <f t="shared" si="1"/>
        <v>2.2888070163998565E-2</v>
      </c>
      <c r="BW12" s="47">
        <v>692</v>
      </c>
      <c r="BX12" s="48">
        <f>BW12/BW6</f>
        <v>2.2758666052752747E-2</v>
      </c>
      <c r="BY12" s="47">
        <v>721</v>
      </c>
      <c r="BZ12" s="48">
        <f>BY12/BY6</f>
        <v>2.4340839269437222E-2</v>
      </c>
      <c r="CA12" s="47">
        <v>743</v>
      </c>
      <c r="CB12" s="48">
        <f>CA12/CA6</f>
        <v>2.6259984448999789E-2</v>
      </c>
      <c r="CC12" s="47">
        <v>768</v>
      </c>
      <c r="CD12" s="48">
        <f>CC12/CC6</f>
        <v>2.8607613797213736E-2</v>
      </c>
      <c r="CE12" s="47">
        <v>761</v>
      </c>
      <c r="CF12" s="48">
        <f>CE12/CE6</f>
        <v>2.9486980781153131E-2</v>
      </c>
      <c r="CG12" s="47">
        <v>740</v>
      </c>
      <c r="CH12" s="48">
        <f>CG12/CG6</f>
        <v>2.9317380452438493E-2</v>
      </c>
      <c r="CI12" s="47">
        <v>786</v>
      </c>
      <c r="CJ12" s="48">
        <f>CI12/CI6</f>
        <v>3.1027948839412602E-2</v>
      </c>
      <c r="CK12" s="47">
        <v>836</v>
      </c>
      <c r="CL12" s="48">
        <f>CK12/CK6</f>
        <v>3.2620571250195102E-2</v>
      </c>
      <c r="CN12" s="97"/>
    </row>
    <row r="13" spans="1:92" s="49" customFormat="1" ht="12" customHeight="1">
      <c r="A13" s="45"/>
      <c r="B13" s="50" t="s">
        <v>47</v>
      </c>
      <c r="C13" s="47"/>
      <c r="D13" s="48"/>
      <c r="E13" s="48"/>
      <c r="F13" s="47"/>
      <c r="G13" s="48"/>
      <c r="H13" s="48"/>
      <c r="I13" s="47"/>
      <c r="J13" s="48"/>
      <c r="K13" s="48"/>
      <c r="L13" s="47"/>
      <c r="M13" s="48"/>
      <c r="N13" s="48"/>
      <c r="O13" s="47"/>
      <c r="P13" s="48"/>
      <c r="Q13" s="48"/>
      <c r="R13" s="47"/>
      <c r="S13" s="48"/>
      <c r="T13" s="48"/>
      <c r="U13" s="47"/>
      <c r="V13" s="48"/>
      <c r="W13" s="48"/>
      <c r="X13" s="47"/>
      <c r="Y13" s="48"/>
      <c r="Z13" s="48"/>
      <c r="AA13" s="47"/>
      <c r="AB13" s="48"/>
      <c r="AC13" s="48"/>
      <c r="AD13" s="47"/>
      <c r="AE13" s="48"/>
      <c r="AF13" s="48"/>
      <c r="AG13" s="47"/>
      <c r="AH13" s="48"/>
      <c r="AI13" s="48"/>
      <c r="AJ13" s="47"/>
      <c r="AK13" s="48"/>
      <c r="AL13" s="45"/>
      <c r="AM13" s="47"/>
      <c r="AN13" s="48"/>
      <c r="AO13" s="45"/>
      <c r="AP13" s="47"/>
      <c r="AQ13" s="48"/>
      <c r="AR13" s="45"/>
      <c r="AS13" s="47"/>
      <c r="AT13" s="48"/>
      <c r="AU13" s="45"/>
      <c r="AV13" s="47"/>
      <c r="AW13" s="48"/>
      <c r="AX13" s="45"/>
      <c r="AY13" s="47"/>
      <c r="AZ13" s="48"/>
      <c r="BA13" s="45"/>
      <c r="BB13" s="47"/>
      <c r="BC13" s="48"/>
      <c r="BD13" s="45"/>
      <c r="BE13" s="51">
        <v>2135</v>
      </c>
      <c r="BF13" s="52">
        <v>9.4800408507615119E-2</v>
      </c>
      <c r="BG13" s="52"/>
      <c r="BH13" s="51">
        <v>2228</v>
      </c>
      <c r="BI13" s="52">
        <v>9.6433518005540161E-2</v>
      </c>
      <c r="BJ13" s="52"/>
      <c r="BK13" s="51">
        <v>2544</v>
      </c>
      <c r="BL13" s="52">
        <v>0.10450642895288173</v>
      </c>
      <c r="BM13" s="51">
        <v>2845</v>
      </c>
      <c r="BN13" s="52">
        <v>0.1113372206785896</v>
      </c>
      <c r="BO13" s="51">
        <v>3252</v>
      </c>
      <c r="BP13" s="52">
        <v>0.11757474962941539</v>
      </c>
      <c r="BQ13" s="51">
        <v>3562</v>
      </c>
      <c r="BR13" s="52">
        <v>0.12328245595819057</v>
      </c>
      <c r="BS13" s="51">
        <f>SUM(BS7:BS12)</f>
        <v>3826</v>
      </c>
      <c r="BT13" s="48">
        <f t="shared" si="0"/>
        <v>0.12474324280264745</v>
      </c>
      <c r="BU13" s="51">
        <f>SUM(BU7:BU12)</f>
        <v>4093</v>
      </c>
      <c r="BV13" s="48">
        <f t="shared" si="1"/>
        <v>0.13344853444621957</v>
      </c>
      <c r="BW13" s="51">
        <f>SUM(BW7:BW12)</f>
        <v>4171</v>
      </c>
      <c r="BX13" s="48">
        <f>BW13/BW6</f>
        <v>0.13717687298559494</v>
      </c>
      <c r="BY13" s="51">
        <f>SUM(BY7:BY12)</f>
        <v>4359</v>
      </c>
      <c r="BZ13" s="48">
        <f>BY13/BY6</f>
        <v>0.14715911009081395</v>
      </c>
      <c r="CA13" s="51">
        <f>SUM(CA7:CA12)</f>
        <v>4318</v>
      </c>
      <c r="CB13" s="48">
        <f>CA13/CA6</f>
        <v>0.15261186117197992</v>
      </c>
      <c r="CC13" s="51">
        <f>SUM(CC7:CC12)</f>
        <v>4331</v>
      </c>
      <c r="CD13" s="48">
        <f>CC13/CC6</f>
        <v>0.16132757207777695</v>
      </c>
      <c r="CE13" s="51">
        <f>SUM(CE7:CE12)</f>
        <v>4332</v>
      </c>
      <c r="CF13" s="48">
        <f>CE13/CE6</f>
        <v>0.16785492870427773</v>
      </c>
      <c r="CG13" s="51">
        <f>SUM(CG7:CG12)</f>
        <v>4358</v>
      </c>
      <c r="CH13" s="48">
        <f>CG13/CG6</f>
        <v>0.17265560001584723</v>
      </c>
      <c r="CI13" s="51">
        <f>SUM(CI7:CI12)</f>
        <v>4428</v>
      </c>
      <c r="CJ13" s="48">
        <f>CI13/CI6</f>
        <v>0.17479867361440077</v>
      </c>
      <c r="CK13" s="51">
        <f>SUM(CK7:CK12)</f>
        <v>4410</v>
      </c>
      <c r="CL13" s="48">
        <f>CK13/CK6</f>
        <v>0.17207741532698612</v>
      </c>
      <c r="CN13" s="97"/>
    </row>
    <row r="14" spans="1:92" s="49" customFormat="1" ht="12" customHeight="1">
      <c r="A14" s="45"/>
      <c r="B14" s="15" t="s">
        <v>3</v>
      </c>
      <c r="C14" s="47">
        <v>18442</v>
      </c>
      <c r="D14" s="48">
        <v>0.89790155314280151</v>
      </c>
      <c r="E14" s="48"/>
      <c r="F14" s="47">
        <v>18005</v>
      </c>
      <c r="G14" s="48">
        <v>0.88181996277794106</v>
      </c>
      <c r="H14" s="48"/>
      <c r="I14" s="47">
        <v>17636</v>
      </c>
      <c r="J14" s="48">
        <v>0.87039778896456421</v>
      </c>
      <c r="K14" s="48"/>
      <c r="L14" s="47">
        <v>17377</v>
      </c>
      <c r="M14" s="48">
        <v>0.87216422405139526</v>
      </c>
      <c r="N14" s="48"/>
      <c r="O14" s="47">
        <v>17276</v>
      </c>
      <c r="P14" s="48">
        <v>0.87226093103100066</v>
      </c>
      <c r="Q14" s="48"/>
      <c r="R14" s="47">
        <v>17499</v>
      </c>
      <c r="S14" s="48">
        <v>0.87059701492537311</v>
      </c>
      <c r="T14" s="48"/>
      <c r="U14" s="47">
        <v>18112</v>
      </c>
      <c r="V14" s="48">
        <v>0.8870169939761986</v>
      </c>
      <c r="W14" s="48"/>
      <c r="X14" s="47">
        <v>18504</v>
      </c>
      <c r="Y14" s="48">
        <v>0.87967672926075591</v>
      </c>
      <c r="Z14" s="48"/>
      <c r="AA14" s="47">
        <v>18946</v>
      </c>
      <c r="AB14" s="48">
        <v>0.88108636004278473</v>
      </c>
      <c r="AC14" s="48"/>
      <c r="AD14" s="47">
        <v>19497</v>
      </c>
      <c r="AE14" s="48">
        <v>0.88273645130619827</v>
      </c>
      <c r="AF14" s="48"/>
      <c r="AG14" s="47">
        <v>20235</v>
      </c>
      <c r="AH14" s="48">
        <v>0.87749349522983522</v>
      </c>
      <c r="AI14" s="48"/>
      <c r="AJ14" s="47">
        <v>20165</v>
      </c>
      <c r="AK14" s="48">
        <v>0.87677725118483407</v>
      </c>
      <c r="AL14" s="45"/>
      <c r="AM14" s="47">
        <v>19555</v>
      </c>
      <c r="AN14" s="48">
        <v>0.8796671165092218</v>
      </c>
      <c r="AO14" s="45"/>
      <c r="AP14" s="47">
        <v>18819</v>
      </c>
      <c r="AQ14" s="48">
        <v>0.88128687833661146</v>
      </c>
      <c r="AR14" s="45"/>
      <c r="AS14" s="47">
        <v>18261</v>
      </c>
      <c r="AT14" s="48">
        <v>0.88081227088558744</v>
      </c>
      <c r="AU14" s="45"/>
      <c r="AV14" s="47">
        <v>17959</v>
      </c>
      <c r="AW14" s="48">
        <v>0.87862035225048929</v>
      </c>
      <c r="AX14" s="45"/>
      <c r="AY14" s="47">
        <v>18357</v>
      </c>
      <c r="AZ14" s="48">
        <v>0.87397638545039036</v>
      </c>
      <c r="BA14" s="45"/>
      <c r="BB14" s="47">
        <v>18658</v>
      </c>
      <c r="BC14" s="48">
        <v>0.86351645300134217</v>
      </c>
      <c r="BD14" s="45"/>
      <c r="BE14" s="47">
        <v>18932</v>
      </c>
      <c r="BF14" s="48">
        <v>0.84063762710359224</v>
      </c>
      <c r="BG14" s="48"/>
      <c r="BH14" s="47">
        <v>18293</v>
      </c>
      <c r="BI14" s="48">
        <v>0.79176765927977844</v>
      </c>
      <c r="BJ14" s="48"/>
      <c r="BK14" s="47">
        <v>19105</v>
      </c>
      <c r="BL14" s="48">
        <v>0.78482520642484488</v>
      </c>
      <c r="BM14" s="47">
        <v>19908</v>
      </c>
      <c r="BN14" s="48">
        <v>0.77908660431260512</v>
      </c>
      <c r="BO14" s="47">
        <v>21197</v>
      </c>
      <c r="BP14" s="48">
        <v>0.76636899381756385</v>
      </c>
      <c r="BQ14" s="47">
        <v>21910</v>
      </c>
      <c r="BR14" s="48">
        <v>0.7583151628422109</v>
      </c>
      <c r="BS14" s="47">
        <v>22584</v>
      </c>
      <c r="BT14" s="48">
        <f t="shared" si="0"/>
        <v>0.73633073587427866</v>
      </c>
      <c r="BU14" s="47">
        <v>22732</v>
      </c>
      <c r="BV14" s="48">
        <f t="shared" si="1"/>
        <v>0.74115614098007887</v>
      </c>
      <c r="BW14" s="47">
        <v>22459</v>
      </c>
      <c r="BX14" s="48">
        <f>BW14/BW6</f>
        <v>0.7386371110964941</v>
      </c>
      <c r="BY14" s="47">
        <v>22076</v>
      </c>
      <c r="BZ14" s="48">
        <f>BY14/BY6</f>
        <v>0.74528206340096548</v>
      </c>
      <c r="CA14" s="47">
        <v>21280</v>
      </c>
      <c r="CB14" s="48">
        <f>CA14/CA6</f>
        <v>0.75210291934685802</v>
      </c>
      <c r="CC14" s="47">
        <v>20536</v>
      </c>
      <c r="CD14" s="48">
        <f>CC14/CC6</f>
        <v>0.76495567309841317</v>
      </c>
      <c r="CE14" s="47">
        <v>19836</v>
      </c>
      <c r="CF14" s="48">
        <f>CE14/CE6</f>
        <v>0.76859888406695598</v>
      </c>
      <c r="CG14" s="47">
        <v>19393</v>
      </c>
      <c r="CH14" s="48">
        <f>CG14/CG6</f>
        <v>0.76831345826235098</v>
      </c>
      <c r="CI14" s="47">
        <v>19447</v>
      </c>
      <c r="CJ14" s="48">
        <f>CI14/CI6</f>
        <v>0.76768514132322752</v>
      </c>
      <c r="CK14" s="47">
        <v>19123</v>
      </c>
      <c r="CL14" s="48">
        <f>CK14/CK6</f>
        <v>0.74617605743717808</v>
      </c>
      <c r="CN14" s="97"/>
    </row>
    <row r="15" spans="1:92" s="49" customFormat="1" ht="12" customHeight="1">
      <c r="A15" s="45"/>
      <c r="B15" s="15" t="s">
        <v>4</v>
      </c>
      <c r="C15" s="47">
        <v>954</v>
      </c>
      <c r="D15" s="48">
        <v>4.6448220458639659E-2</v>
      </c>
      <c r="E15" s="48"/>
      <c r="F15" s="47">
        <v>1129</v>
      </c>
      <c r="G15" s="48">
        <v>5.5294348124204133E-2</v>
      </c>
      <c r="H15" s="48"/>
      <c r="I15" s="47">
        <v>1218</v>
      </c>
      <c r="J15" s="48">
        <v>6.0112525910571514E-2</v>
      </c>
      <c r="K15" s="48"/>
      <c r="L15" s="47">
        <v>1152</v>
      </c>
      <c r="M15" s="48">
        <v>5.7819714916683397E-2</v>
      </c>
      <c r="N15" s="48"/>
      <c r="O15" s="47">
        <v>1164</v>
      </c>
      <c r="P15" s="48">
        <v>5.8770069675855803E-2</v>
      </c>
      <c r="Q15" s="48"/>
      <c r="R15" s="47">
        <v>1169</v>
      </c>
      <c r="S15" s="48">
        <v>5.8159203980099501E-2</v>
      </c>
      <c r="T15" s="48"/>
      <c r="U15" s="47">
        <v>1182</v>
      </c>
      <c r="V15" s="48">
        <v>5.788726186395024E-2</v>
      </c>
      <c r="W15" s="48"/>
      <c r="X15" s="47">
        <v>1098</v>
      </c>
      <c r="Y15" s="48">
        <v>5.2198716425005939E-2</v>
      </c>
      <c r="Z15" s="48"/>
      <c r="AA15" s="47">
        <v>1051</v>
      </c>
      <c r="AB15" s="48">
        <v>4.8876900897549182E-2</v>
      </c>
      <c r="AC15" s="48"/>
      <c r="AD15" s="47">
        <v>1050</v>
      </c>
      <c r="AE15" s="48">
        <v>4.753927649748721E-2</v>
      </c>
      <c r="AF15" s="48"/>
      <c r="AG15" s="47">
        <v>1131</v>
      </c>
      <c r="AH15" s="48">
        <v>4.9045967042497834E-2</v>
      </c>
      <c r="AI15" s="48"/>
      <c r="AJ15" s="47">
        <v>1053</v>
      </c>
      <c r="AK15" s="48">
        <v>4.578459933040567E-2</v>
      </c>
      <c r="AL15" s="45"/>
      <c r="AM15" s="47">
        <v>871</v>
      </c>
      <c r="AN15" s="48">
        <v>3.9181286549707602E-2</v>
      </c>
      <c r="AO15" s="45"/>
      <c r="AP15" s="47">
        <v>741</v>
      </c>
      <c r="AQ15" s="48">
        <v>3.4700758640067435E-2</v>
      </c>
      <c r="AR15" s="45"/>
      <c r="AS15" s="47">
        <v>645</v>
      </c>
      <c r="AT15" s="48">
        <v>3.1111325487169592E-2</v>
      </c>
      <c r="AU15" s="45"/>
      <c r="AV15" s="47">
        <v>639</v>
      </c>
      <c r="AW15" s="48">
        <v>3.1262230919765169E-2</v>
      </c>
      <c r="AX15" s="45"/>
      <c r="AY15" s="47">
        <v>762</v>
      </c>
      <c r="AZ15" s="48">
        <v>3.6278804037326223E-2</v>
      </c>
      <c r="BA15" s="45"/>
      <c r="BB15" s="47">
        <v>990</v>
      </c>
      <c r="BC15" s="48">
        <v>4.5818484750312402E-2</v>
      </c>
      <c r="BD15" s="45"/>
      <c r="BE15" s="47">
        <v>1454</v>
      </c>
      <c r="BF15" s="48">
        <v>6.4561964388792678E-2</v>
      </c>
      <c r="BG15" s="48"/>
      <c r="BH15" s="47">
        <v>1775</v>
      </c>
      <c r="BI15" s="48">
        <v>7.6826523545706377E-2</v>
      </c>
      <c r="BJ15" s="48"/>
      <c r="BK15" s="47">
        <v>1894</v>
      </c>
      <c r="BL15" s="48">
        <v>7.780470771885141E-2</v>
      </c>
      <c r="BM15" s="47">
        <v>1989</v>
      </c>
      <c r="BN15" s="48">
        <v>7.7838218604469142E-2</v>
      </c>
      <c r="BO15" s="47">
        <v>2172</v>
      </c>
      <c r="BP15" s="48">
        <v>7.8527784807838313E-2</v>
      </c>
      <c r="BQ15" s="47">
        <v>2216</v>
      </c>
      <c r="BR15" s="48">
        <v>7.6696777766240953E-2</v>
      </c>
      <c r="BS15" s="47">
        <v>2138</v>
      </c>
      <c r="BT15" s="48">
        <f t="shared" si="0"/>
        <v>6.9707541325682243E-2</v>
      </c>
      <c r="BU15" s="47">
        <v>2204</v>
      </c>
      <c r="BV15" s="48">
        <f t="shared" si="1"/>
        <v>7.1859411170160745E-2</v>
      </c>
      <c r="BW15" s="47">
        <v>2131</v>
      </c>
      <c r="BX15" s="48">
        <f>BW15/BW6</f>
        <v>7.0084851674011711E-2</v>
      </c>
      <c r="BY15" s="47">
        <v>1795</v>
      </c>
      <c r="BZ15" s="48">
        <f>BY15/BY6</f>
        <v>6.0598899429458827E-2</v>
      </c>
      <c r="CA15" s="47">
        <v>1501</v>
      </c>
      <c r="CB15" s="48">
        <f>CA15/CA6</f>
        <v>5.3050116632501587E-2</v>
      </c>
      <c r="CC15" s="47">
        <v>1067</v>
      </c>
      <c r="CD15" s="48">
        <f>CC15/CC6</f>
        <v>3.9745213439618565E-2</v>
      </c>
      <c r="CE15" s="47">
        <v>925</v>
      </c>
      <c r="CF15" s="48">
        <f>CE15/CE6</f>
        <v>3.5841599504029757E-2</v>
      </c>
      <c r="CG15" s="47">
        <v>832</v>
      </c>
      <c r="CH15" s="48">
        <f>CG15/CG6</f>
        <v>3.2962243968147065E-2</v>
      </c>
      <c r="CI15" s="47">
        <v>875</v>
      </c>
      <c r="CJ15" s="48">
        <f>CI15/CI6</f>
        <v>3.4541291646928783E-2</v>
      </c>
      <c r="CK15" s="47">
        <v>955</v>
      </c>
      <c r="CL15" s="48">
        <f>CK15/CK6</f>
        <v>3.7263930076478852E-2</v>
      </c>
      <c r="CN15" s="97"/>
    </row>
    <row r="16" spans="1:92" s="49" customFormat="1" ht="12" customHeight="1">
      <c r="A16" s="45"/>
      <c r="B16" s="15" t="s">
        <v>5</v>
      </c>
      <c r="C16" s="47"/>
      <c r="D16" s="48"/>
      <c r="E16" s="48"/>
      <c r="F16" s="47"/>
      <c r="G16" s="48"/>
      <c r="H16" s="48"/>
      <c r="I16" s="47"/>
      <c r="J16" s="48"/>
      <c r="K16" s="48"/>
      <c r="L16" s="47"/>
      <c r="M16" s="48"/>
      <c r="N16" s="48"/>
      <c r="O16" s="47"/>
      <c r="P16" s="48"/>
      <c r="Q16" s="48"/>
      <c r="R16" s="47"/>
      <c r="S16" s="48"/>
      <c r="T16" s="48"/>
      <c r="U16" s="47"/>
      <c r="V16" s="48"/>
      <c r="W16" s="48"/>
      <c r="X16" s="47"/>
      <c r="Y16" s="48"/>
      <c r="Z16" s="48"/>
      <c r="AA16" s="47"/>
      <c r="AB16" s="48"/>
      <c r="AC16" s="48"/>
      <c r="AD16" s="47"/>
      <c r="AE16" s="48"/>
      <c r="AF16" s="48"/>
      <c r="AG16" s="47"/>
      <c r="AH16" s="48"/>
      <c r="AI16" s="48"/>
      <c r="AJ16" s="47"/>
      <c r="AK16" s="48"/>
      <c r="AL16" s="45"/>
      <c r="AM16" s="47"/>
      <c r="AN16" s="48"/>
      <c r="AO16" s="45"/>
      <c r="AP16" s="47"/>
      <c r="AQ16" s="48"/>
      <c r="AR16" s="45"/>
      <c r="AS16" s="47"/>
      <c r="AT16" s="48"/>
      <c r="AU16" s="45"/>
      <c r="AV16" s="47"/>
      <c r="AW16" s="48"/>
      <c r="AX16" s="45"/>
      <c r="AY16" s="47"/>
      <c r="AZ16" s="48"/>
      <c r="BA16" s="45"/>
      <c r="BB16" s="47"/>
      <c r="BC16" s="48"/>
      <c r="BD16" s="45"/>
      <c r="BE16" s="47"/>
      <c r="BF16" s="48"/>
      <c r="BG16" s="48"/>
      <c r="BH16" s="47">
        <v>808</v>
      </c>
      <c r="BI16" s="48">
        <v>3.4972299168975068E-2</v>
      </c>
      <c r="BJ16" s="48"/>
      <c r="BK16" s="47">
        <v>800</v>
      </c>
      <c r="BL16" s="48">
        <v>3.2863656903421926E-2</v>
      </c>
      <c r="BM16" s="47">
        <v>811</v>
      </c>
      <c r="BN16" s="48">
        <v>3.1737956404336083E-2</v>
      </c>
      <c r="BO16" s="47">
        <v>1038</v>
      </c>
      <c r="BP16" s="48">
        <v>3.7528471745182403E-2</v>
      </c>
      <c r="BQ16" s="47">
        <v>1205</v>
      </c>
      <c r="BR16" s="48">
        <v>4.1705603433357559E-2</v>
      </c>
      <c r="BS16" s="47">
        <v>1486</v>
      </c>
      <c r="BT16" s="48">
        <f t="shared" si="0"/>
        <v>4.8449675589318904E-2</v>
      </c>
      <c r="BU16" s="47">
        <v>1642</v>
      </c>
      <c r="BV16" s="48">
        <f t="shared" si="1"/>
        <v>5.3535913403540802E-2</v>
      </c>
      <c r="BW16" s="47">
        <v>1645</v>
      </c>
      <c r="BX16" s="48">
        <f>BW16/BW6</f>
        <v>5.4101164243899227E-2</v>
      </c>
      <c r="BY16" s="47">
        <v>1391</v>
      </c>
      <c r="BZ16" s="48">
        <f>BY16/BY6</f>
        <v>4.695992707876169E-2</v>
      </c>
      <c r="CA16" s="47">
        <v>1195</v>
      </c>
      <c r="CB16" s="48">
        <f>CA16/CA6</f>
        <v>4.2235102848660493E-2</v>
      </c>
      <c r="CC16" s="47">
        <v>912</v>
      </c>
      <c r="CD16" s="48">
        <f>CC16/CC6</f>
        <v>3.3971541384191312E-2</v>
      </c>
      <c r="CE16" s="47">
        <v>715</v>
      </c>
      <c r="CF16" s="48">
        <f>CE16/CE6</f>
        <v>2.7704587724736517E-2</v>
      </c>
      <c r="CG16" s="47">
        <v>658</v>
      </c>
      <c r="CH16" s="48">
        <f>CG16/CG6</f>
        <v>2.6068697753654769E-2</v>
      </c>
      <c r="CI16" s="47">
        <v>582</v>
      </c>
      <c r="CJ16" s="48">
        <f>CI16/CI6</f>
        <v>2.2974893415442919E-2</v>
      </c>
      <c r="CK16" s="47">
        <v>1140</v>
      </c>
      <c r="CL16" s="48">
        <f>CK16/CK6</f>
        <v>4.448259715935695E-2</v>
      </c>
      <c r="CN16" s="97"/>
    </row>
    <row r="17" spans="1:92" s="39" customFormat="1" ht="15" customHeight="1">
      <c r="A17" s="53" t="s">
        <v>7</v>
      </c>
      <c r="B17" s="35"/>
      <c r="C17" s="54">
        <v>316</v>
      </c>
      <c r="D17" s="38"/>
      <c r="E17" s="38"/>
      <c r="F17" s="54">
        <v>339</v>
      </c>
      <c r="G17" s="38"/>
      <c r="H17" s="38"/>
      <c r="I17" s="54">
        <v>367</v>
      </c>
      <c r="J17" s="38"/>
      <c r="K17" s="38"/>
      <c r="L17" s="54">
        <v>388</v>
      </c>
      <c r="M17" s="38"/>
      <c r="N17" s="38"/>
      <c r="O17" s="54">
        <v>402</v>
      </c>
      <c r="P17" s="38"/>
      <c r="Q17" s="38"/>
      <c r="R17" s="54">
        <v>403</v>
      </c>
      <c r="S17" s="38"/>
      <c r="T17" s="38"/>
      <c r="U17" s="54">
        <v>407</v>
      </c>
      <c r="V17" s="38"/>
      <c r="W17" s="38"/>
      <c r="X17" s="54">
        <v>392</v>
      </c>
      <c r="Y17" s="38"/>
      <c r="Z17" s="38"/>
      <c r="AA17" s="54">
        <v>398</v>
      </c>
      <c r="AB17" s="38"/>
      <c r="AC17" s="38"/>
      <c r="AD17" s="54">
        <v>394</v>
      </c>
      <c r="AE17" s="35"/>
      <c r="AF17" s="38"/>
      <c r="AG17" s="54">
        <v>400</v>
      </c>
      <c r="AH17" s="35"/>
      <c r="AI17" s="35"/>
      <c r="AJ17" s="54">
        <v>400</v>
      </c>
      <c r="AK17" s="35"/>
      <c r="AL17" s="35"/>
      <c r="AM17" s="54">
        <v>409</v>
      </c>
      <c r="AN17" s="35"/>
      <c r="AO17" s="35"/>
      <c r="AP17" s="54">
        <v>408</v>
      </c>
      <c r="AQ17" s="38"/>
      <c r="AR17" s="35"/>
      <c r="AS17" s="54">
        <v>431</v>
      </c>
      <c r="AT17" s="38"/>
      <c r="AU17" s="35"/>
      <c r="AV17" s="54">
        <v>439</v>
      </c>
      <c r="AW17" s="38"/>
      <c r="AX17" s="35"/>
      <c r="AY17" s="54">
        <v>492</v>
      </c>
      <c r="AZ17" s="38"/>
      <c r="BA17" s="35"/>
      <c r="BB17" s="55">
        <v>531</v>
      </c>
      <c r="BC17" s="56"/>
      <c r="BD17" s="57"/>
      <c r="BE17" s="55">
        <v>564</v>
      </c>
      <c r="BF17" s="56"/>
      <c r="BG17" s="56"/>
      <c r="BH17" s="58">
        <v>587</v>
      </c>
      <c r="BI17" s="56"/>
      <c r="BJ17" s="56"/>
      <c r="BK17" s="58">
        <v>587</v>
      </c>
      <c r="BL17" s="56"/>
      <c r="BM17" s="58">
        <v>588</v>
      </c>
      <c r="BN17" s="38"/>
      <c r="BO17" s="58">
        <v>586</v>
      </c>
      <c r="BP17" s="38"/>
      <c r="BQ17" s="58">
        <v>592</v>
      </c>
      <c r="BR17" s="38"/>
      <c r="BS17" s="58">
        <v>584</v>
      </c>
      <c r="BT17" s="38"/>
      <c r="BU17" s="58">
        <v>586</v>
      </c>
      <c r="BV17" s="38"/>
      <c r="BW17" s="58">
        <v>596</v>
      </c>
      <c r="BX17" s="38"/>
      <c r="BY17" s="58">
        <f>BY18+BY19+BY20+BY21+BY22+BY23+BY25+BY26+BY27</f>
        <v>597</v>
      </c>
      <c r="BZ17" s="38"/>
      <c r="CA17" s="58">
        <v>599</v>
      </c>
      <c r="CB17" s="38"/>
      <c r="CC17" s="58">
        <v>627</v>
      </c>
      <c r="CD17" s="38"/>
      <c r="CE17" s="58">
        <v>636</v>
      </c>
      <c r="CF17" s="38"/>
      <c r="CG17" s="58">
        <v>634</v>
      </c>
      <c r="CH17" s="38"/>
      <c r="CI17" s="58">
        <v>635</v>
      </c>
      <c r="CJ17" s="38"/>
      <c r="CK17" s="58">
        <v>634</v>
      </c>
      <c r="CL17" s="38"/>
      <c r="CN17" s="98"/>
    </row>
    <row r="18" spans="1:92" s="49" customFormat="1" ht="12" customHeight="1">
      <c r="A18" s="59"/>
      <c r="B18" s="60" t="s">
        <v>34</v>
      </c>
      <c r="C18" s="61">
        <v>2</v>
      </c>
      <c r="D18" s="62">
        <v>6.3291139240506328E-3</v>
      </c>
      <c r="E18" s="62"/>
      <c r="F18" s="61">
        <v>0</v>
      </c>
      <c r="G18" s="62">
        <v>0</v>
      </c>
      <c r="H18" s="62"/>
      <c r="I18" s="61">
        <v>1</v>
      </c>
      <c r="J18" s="62">
        <v>2.7247956403269754E-3</v>
      </c>
      <c r="K18" s="62"/>
      <c r="L18" s="61">
        <v>1</v>
      </c>
      <c r="M18" s="62">
        <v>2.5773195876288659E-3</v>
      </c>
      <c r="N18" s="62"/>
      <c r="O18" s="61">
        <v>2</v>
      </c>
      <c r="P18" s="62">
        <v>4.9751243781094526E-3</v>
      </c>
      <c r="Q18" s="62"/>
      <c r="R18" s="61">
        <v>2</v>
      </c>
      <c r="S18" s="62">
        <v>4.9627791563275434E-3</v>
      </c>
      <c r="T18" s="62"/>
      <c r="U18" s="61">
        <v>1</v>
      </c>
      <c r="V18" s="62">
        <v>2.4570024570024569E-3</v>
      </c>
      <c r="W18" s="62"/>
      <c r="X18" s="61">
        <v>1</v>
      </c>
      <c r="Y18" s="62">
        <v>2.5510204081632651E-3</v>
      </c>
      <c r="Z18" s="62"/>
      <c r="AA18" s="61">
        <v>0</v>
      </c>
      <c r="AB18" s="62">
        <v>0</v>
      </c>
      <c r="AC18" s="62"/>
      <c r="AD18" s="61">
        <v>1</v>
      </c>
      <c r="AE18" s="62">
        <v>2.5380710659898475E-3</v>
      </c>
      <c r="AF18" s="62"/>
      <c r="AG18" s="61">
        <v>1</v>
      </c>
      <c r="AH18" s="62">
        <v>2.5000000000000001E-3</v>
      </c>
      <c r="AI18" s="62"/>
      <c r="AJ18" s="61">
        <v>1</v>
      </c>
      <c r="AK18" s="62">
        <v>2.5000000000000001E-3</v>
      </c>
      <c r="AL18" s="59"/>
      <c r="AM18" s="61">
        <v>1</v>
      </c>
      <c r="AN18" s="62">
        <v>2.4449877750611247E-3</v>
      </c>
      <c r="AO18" s="59"/>
      <c r="AP18" s="61">
        <v>0</v>
      </c>
      <c r="AQ18" s="62">
        <v>0</v>
      </c>
      <c r="AR18" s="59"/>
      <c r="AS18" s="61">
        <v>1</v>
      </c>
      <c r="AT18" s="62">
        <v>2.3201856148491878E-3</v>
      </c>
      <c r="AU18" s="59"/>
      <c r="AV18" s="61">
        <v>2</v>
      </c>
      <c r="AW18" s="62">
        <v>4.5558086560364463E-3</v>
      </c>
      <c r="AX18" s="59"/>
      <c r="AY18" s="61">
        <v>2</v>
      </c>
      <c r="AZ18" s="62">
        <v>4.0650406504065045E-3</v>
      </c>
      <c r="BA18" s="59"/>
      <c r="BB18" s="61">
        <v>1</v>
      </c>
      <c r="BC18" s="62">
        <v>1.8832391713747645E-3</v>
      </c>
      <c r="BD18" s="59"/>
      <c r="BE18" s="61">
        <v>0</v>
      </c>
      <c r="BF18" s="62">
        <v>0</v>
      </c>
      <c r="BG18" s="62"/>
      <c r="BH18" s="61">
        <v>1</v>
      </c>
      <c r="BI18" s="62">
        <v>1.7035775127768314E-3</v>
      </c>
      <c r="BJ18" s="62"/>
      <c r="BK18" s="61">
        <v>1</v>
      </c>
      <c r="BL18" s="62">
        <v>1.7035775127768314E-3</v>
      </c>
      <c r="BM18" s="61">
        <v>1</v>
      </c>
      <c r="BN18" s="62">
        <v>1.7006802721088435E-3</v>
      </c>
      <c r="BO18" s="61">
        <v>2</v>
      </c>
      <c r="BP18" s="62">
        <v>3.4129692832764505E-3</v>
      </c>
      <c r="BQ18" s="61">
        <v>1</v>
      </c>
      <c r="BR18" s="62">
        <v>1.6891891891891893E-3</v>
      </c>
      <c r="BS18" s="61">
        <v>2</v>
      </c>
      <c r="BT18" s="62">
        <f>BS18/$BU$17</f>
        <v>3.4129692832764505E-3</v>
      </c>
      <c r="BU18" s="61">
        <v>2</v>
      </c>
      <c r="BV18" s="62">
        <f>BU18/$BU$17</f>
        <v>3.4129692832764505E-3</v>
      </c>
      <c r="BW18" s="61">
        <v>0</v>
      </c>
      <c r="BX18" s="62">
        <f>BW18/BW17</f>
        <v>0</v>
      </c>
      <c r="BY18" s="61">
        <v>1</v>
      </c>
      <c r="BZ18" s="62">
        <f>BY18/BY17</f>
        <v>1.6750418760469012E-3</v>
      </c>
      <c r="CA18" s="61">
        <v>2</v>
      </c>
      <c r="CB18" s="62">
        <f>CA18/CA17</f>
        <v>3.3388981636060101E-3</v>
      </c>
      <c r="CC18" s="61">
        <v>2</v>
      </c>
      <c r="CD18" s="62">
        <f>CC18/CC17</f>
        <v>3.189792663476874E-3</v>
      </c>
      <c r="CE18" s="61">
        <v>2</v>
      </c>
      <c r="CF18" s="62">
        <f>CE18/CE17</f>
        <v>3.1446540880503146E-3</v>
      </c>
      <c r="CG18" s="61">
        <v>2</v>
      </c>
      <c r="CH18" s="62">
        <f>CG18/CG17</f>
        <v>3.1545741324921135E-3</v>
      </c>
      <c r="CI18" s="61">
        <v>2</v>
      </c>
      <c r="CJ18" s="62">
        <f>CI18/CI17</f>
        <v>3.1496062992125984E-3</v>
      </c>
      <c r="CK18" s="61">
        <v>3</v>
      </c>
      <c r="CL18" s="62">
        <f>CK18/CK17</f>
        <v>4.7318611987381704E-3</v>
      </c>
      <c r="CN18" s="97"/>
    </row>
    <row r="19" spans="1:92" s="49" customFormat="1" ht="12" customHeight="1">
      <c r="A19" s="59"/>
      <c r="B19" s="60" t="s">
        <v>35</v>
      </c>
      <c r="C19" s="61">
        <v>1</v>
      </c>
      <c r="D19" s="62">
        <v>3.1645569620253164E-3</v>
      </c>
      <c r="E19" s="62"/>
      <c r="F19" s="61">
        <v>1</v>
      </c>
      <c r="G19" s="62">
        <v>2.9498525073746312E-3</v>
      </c>
      <c r="H19" s="62"/>
      <c r="I19" s="61">
        <v>1</v>
      </c>
      <c r="J19" s="62">
        <v>2.7247956403269754E-3</v>
      </c>
      <c r="K19" s="62"/>
      <c r="L19" s="61">
        <v>1</v>
      </c>
      <c r="M19" s="62">
        <v>2.5773195876288659E-3</v>
      </c>
      <c r="N19" s="62"/>
      <c r="O19" s="61">
        <v>0</v>
      </c>
      <c r="P19" s="62">
        <v>0</v>
      </c>
      <c r="Q19" s="62"/>
      <c r="R19" s="61">
        <v>0</v>
      </c>
      <c r="S19" s="62">
        <v>0</v>
      </c>
      <c r="T19" s="62"/>
      <c r="U19" s="61">
        <v>0</v>
      </c>
      <c r="V19" s="62">
        <v>0</v>
      </c>
      <c r="W19" s="62"/>
      <c r="X19" s="61">
        <v>1</v>
      </c>
      <c r="Y19" s="62">
        <v>2.5510204081632651E-3</v>
      </c>
      <c r="Z19" s="62"/>
      <c r="AA19" s="61">
        <v>1</v>
      </c>
      <c r="AB19" s="62">
        <v>2.5125628140703518E-3</v>
      </c>
      <c r="AC19" s="62"/>
      <c r="AD19" s="61">
        <v>1</v>
      </c>
      <c r="AE19" s="62">
        <v>2.5380710659898475E-3</v>
      </c>
      <c r="AF19" s="62"/>
      <c r="AG19" s="61">
        <v>2</v>
      </c>
      <c r="AH19" s="62">
        <v>5.0000000000000001E-3</v>
      </c>
      <c r="AI19" s="62"/>
      <c r="AJ19" s="61">
        <v>1</v>
      </c>
      <c r="AK19" s="62">
        <v>2.5000000000000001E-3</v>
      </c>
      <c r="AL19" s="59"/>
      <c r="AM19" s="61">
        <v>1</v>
      </c>
      <c r="AN19" s="62">
        <v>2.4449877750611247E-3</v>
      </c>
      <c r="AO19" s="59"/>
      <c r="AP19" s="61">
        <v>1</v>
      </c>
      <c r="AQ19" s="62">
        <v>2.4509803921568627E-3</v>
      </c>
      <c r="AR19" s="59"/>
      <c r="AS19" s="61">
        <v>0</v>
      </c>
      <c r="AT19" s="62">
        <v>0</v>
      </c>
      <c r="AU19" s="59"/>
      <c r="AV19" s="61">
        <v>0</v>
      </c>
      <c r="AW19" s="62">
        <v>0</v>
      </c>
      <c r="AX19" s="59"/>
      <c r="AY19" s="61">
        <v>0</v>
      </c>
      <c r="AZ19" s="62">
        <v>0</v>
      </c>
      <c r="BA19" s="59"/>
      <c r="BB19" s="61">
        <v>2</v>
      </c>
      <c r="BC19" s="62">
        <v>3.766478342749529E-3</v>
      </c>
      <c r="BD19" s="59"/>
      <c r="BE19" s="61">
        <v>1</v>
      </c>
      <c r="BF19" s="62">
        <v>1.7730496453900709E-3</v>
      </c>
      <c r="BG19" s="62"/>
      <c r="BH19" s="61">
        <v>1</v>
      </c>
      <c r="BI19" s="62">
        <v>1.7035775127768314E-3</v>
      </c>
      <c r="BJ19" s="62"/>
      <c r="BK19" s="61">
        <v>2</v>
      </c>
      <c r="BL19" s="62">
        <v>3.4071550255536627E-3</v>
      </c>
      <c r="BM19" s="61">
        <v>1</v>
      </c>
      <c r="BN19" s="62">
        <v>1.7006802721088435E-3</v>
      </c>
      <c r="BO19" s="61">
        <v>2</v>
      </c>
      <c r="BP19" s="62">
        <v>3.4129692832764505E-3</v>
      </c>
      <c r="BQ19" s="61">
        <v>2</v>
      </c>
      <c r="BR19" s="62">
        <v>3.3783783783783786E-3</v>
      </c>
      <c r="BS19" s="61">
        <v>2</v>
      </c>
      <c r="BT19" s="62">
        <f t="shared" ref="BT19:BT26" si="2">BS19/$BU$17</f>
        <v>3.4129692832764505E-3</v>
      </c>
      <c r="BU19" s="61">
        <v>3</v>
      </c>
      <c r="BV19" s="62">
        <f t="shared" ref="BV19:BV26" si="3">BU19/$BU$17</f>
        <v>5.1194539249146756E-3</v>
      </c>
      <c r="BW19" s="61">
        <v>2</v>
      </c>
      <c r="BX19" s="62">
        <f>BW19/BW17</f>
        <v>3.3557046979865771E-3</v>
      </c>
      <c r="BY19" s="61">
        <v>4</v>
      </c>
      <c r="BZ19" s="62">
        <f>BY19/BY17</f>
        <v>6.7001675041876048E-3</v>
      </c>
      <c r="CA19" s="61">
        <v>4</v>
      </c>
      <c r="CB19" s="62">
        <f>CA19/CA17</f>
        <v>6.6777963272120202E-3</v>
      </c>
      <c r="CC19" s="61">
        <v>5</v>
      </c>
      <c r="CD19" s="62">
        <f>CC19/CC17</f>
        <v>7.9744816586921844E-3</v>
      </c>
      <c r="CE19" s="61">
        <v>7</v>
      </c>
      <c r="CF19" s="62">
        <f>CE19/CE17</f>
        <v>1.10062893081761E-2</v>
      </c>
      <c r="CG19" s="61">
        <v>2</v>
      </c>
      <c r="CH19" s="62">
        <f>CG19/CG17</f>
        <v>3.1545741324921135E-3</v>
      </c>
      <c r="CI19" s="61">
        <v>1</v>
      </c>
      <c r="CJ19" s="62">
        <f>CI19/CI17</f>
        <v>1.5748031496062992E-3</v>
      </c>
      <c r="CK19" s="61">
        <v>1</v>
      </c>
      <c r="CL19" s="62">
        <f>CK19/CK17</f>
        <v>1.5772870662460567E-3</v>
      </c>
      <c r="CN19" s="97"/>
    </row>
    <row r="20" spans="1:92" s="49" customFormat="1" ht="12" customHeight="1">
      <c r="A20" s="59"/>
      <c r="B20" s="63" t="s">
        <v>36</v>
      </c>
      <c r="C20" s="61">
        <v>7</v>
      </c>
      <c r="D20" s="62">
        <v>2.2151898734177215E-2</v>
      </c>
      <c r="E20" s="62"/>
      <c r="F20" s="61">
        <v>5</v>
      </c>
      <c r="G20" s="62">
        <v>1.4749262536873156E-2</v>
      </c>
      <c r="H20" s="62"/>
      <c r="I20" s="61">
        <v>4</v>
      </c>
      <c r="J20" s="62">
        <v>1.0899182561307902E-2</v>
      </c>
      <c r="K20" s="62"/>
      <c r="L20" s="61">
        <v>3</v>
      </c>
      <c r="M20" s="62">
        <v>7.7319587628865982E-3</v>
      </c>
      <c r="N20" s="62"/>
      <c r="O20" s="61">
        <v>4</v>
      </c>
      <c r="P20" s="62">
        <v>9.9502487562189053E-3</v>
      </c>
      <c r="Q20" s="62"/>
      <c r="R20" s="61">
        <v>4</v>
      </c>
      <c r="S20" s="62">
        <v>9.9255583126550868E-3</v>
      </c>
      <c r="T20" s="62"/>
      <c r="U20" s="61">
        <v>1</v>
      </c>
      <c r="V20" s="62">
        <v>2.4570024570024569E-3</v>
      </c>
      <c r="W20" s="62"/>
      <c r="X20" s="61">
        <v>2</v>
      </c>
      <c r="Y20" s="62">
        <v>5.1020408163265302E-3</v>
      </c>
      <c r="Z20" s="62"/>
      <c r="AA20" s="61">
        <v>1</v>
      </c>
      <c r="AB20" s="62">
        <v>2.5125628140703518E-3</v>
      </c>
      <c r="AC20" s="62"/>
      <c r="AD20" s="61">
        <v>2</v>
      </c>
      <c r="AE20" s="62">
        <v>5.076142131979695E-3</v>
      </c>
      <c r="AF20" s="62"/>
      <c r="AG20" s="61">
        <v>4</v>
      </c>
      <c r="AH20" s="62">
        <v>0.01</v>
      </c>
      <c r="AI20" s="62"/>
      <c r="AJ20" s="61">
        <v>5</v>
      </c>
      <c r="AK20" s="62">
        <v>1.2500000000000001E-2</v>
      </c>
      <c r="AL20" s="59"/>
      <c r="AM20" s="61">
        <v>4</v>
      </c>
      <c r="AN20" s="62">
        <v>9.7799511002444987E-3</v>
      </c>
      <c r="AO20" s="59"/>
      <c r="AP20" s="61">
        <v>6</v>
      </c>
      <c r="AQ20" s="62">
        <v>1.4705882352941176E-2</v>
      </c>
      <c r="AR20" s="59"/>
      <c r="AS20" s="61">
        <v>4</v>
      </c>
      <c r="AT20" s="62">
        <v>9.2807424593967514E-3</v>
      </c>
      <c r="AU20" s="59"/>
      <c r="AV20" s="61">
        <v>3</v>
      </c>
      <c r="AW20" s="62">
        <v>6.8337129840546698E-3</v>
      </c>
      <c r="AX20" s="59"/>
      <c r="AY20" s="61">
        <v>4</v>
      </c>
      <c r="AZ20" s="62">
        <v>8.130081300813009E-3</v>
      </c>
      <c r="BA20" s="59"/>
      <c r="BB20" s="61">
        <v>3</v>
      </c>
      <c r="BC20" s="62">
        <v>5.6497175141242938E-3</v>
      </c>
      <c r="BD20" s="59"/>
      <c r="BE20" s="61">
        <v>2</v>
      </c>
      <c r="BF20" s="62">
        <v>3.5460992907801418E-3</v>
      </c>
      <c r="BG20" s="62"/>
      <c r="BH20" s="61">
        <v>4</v>
      </c>
      <c r="BI20" s="62">
        <v>6.8143100511073255E-3</v>
      </c>
      <c r="BJ20" s="62"/>
      <c r="BK20" s="61">
        <v>5</v>
      </c>
      <c r="BL20" s="62">
        <v>8.5178875638841564E-3</v>
      </c>
      <c r="BM20" s="61">
        <v>7</v>
      </c>
      <c r="BN20" s="62">
        <v>1.1904761904761904E-2</v>
      </c>
      <c r="BO20" s="61">
        <v>11</v>
      </c>
      <c r="BP20" s="62">
        <v>1.877133105802048E-2</v>
      </c>
      <c r="BQ20" s="61">
        <v>8</v>
      </c>
      <c r="BR20" s="62">
        <v>1.3513513513513514E-2</v>
      </c>
      <c r="BS20" s="61">
        <v>7</v>
      </c>
      <c r="BT20" s="62">
        <f t="shared" si="2"/>
        <v>1.1945392491467578E-2</v>
      </c>
      <c r="BU20" s="61">
        <v>6</v>
      </c>
      <c r="BV20" s="62">
        <f t="shared" si="3"/>
        <v>1.0238907849829351E-2</v>
      </c>
      <c r="BW20" s="61">
        <v>7</v>
      </c>
      <c r="BX20" s="62">
        <f>BW20/BW17</f>
        <v>1.1744966442953021E-2</v>
      </c>
      <c r="BY20" s="61">
        <v>12</v>
      </c>
      <c r="BZ20" s="62">
        <f>BY20/BY17</f>
        <v>2.0100502512562814E-2</v>
      </c>
      <c r="CA20" s="61">
        <v>17</v>
      </c>
      <c r="CB20" s="62">
        <f>CA20/CA17</f>
        <v>2.8380634390651086E-2</v>
      </c>
      <c r="CC20" s="61">
        <v>18</v>
      </c>
      <c r="CD20" s="62">
        <f>CC20/CC17</f>
        <v>2.8708133971291867E-2</v>
      </c>
      <c r="CE20" s="61">
        <v>15</v>
      </c>
      <c r="CF20" s="62">
        <f>CE20/CE17</f>
        <v>2.358490566037736E-2</v>
      </c>
      <c r="CG20" s="61">
        <v>10</v>
      </c>
      <c r="CH20" s="62">
        <f>CG20/CG17</f>
        <v>1.5772870662460567E-2</v>
      </c>
      <c r="CI20" s="61">
        <v>5</v>
      </c>
      <c r="CJ20" s="62">
        <f>CI20/CI17</f>
        <v>7.874015748031496E-3</v>
      </c>
      <c r="CK20" s="61">
        <v>19</v>
      </c>
      <c r="CL20" s="62">
        <f>CK20/CK17</f>
        <v>2.996845425867508E-2</v>
      </c>
      <c r="CN20" s="97"/>
    </row>
    <row r="21" spans="1:92" s="49" customFormat="1" ht="12" customHeight="1">
      <c r="A21" s="59"/>
      <c r="B21" s="60" t="s">
        <v>37</v>
      </c>
      <c r="C21" s="61">
        <v>15</v>
      </c>
      <c r="D21" s="62">
        <v>4.746835443037975E-2</v>
      </c>
      <c r="E21" s="62"/>
      <c r="F21" s="61">
        <v>15</v>
      </c>
      <c r="G21" s="62">
        <v>4.4247787610619468E-2</v>
      </c>
      <c r="H21" s="62"/>
      <c r="I21" s="61">
        <v>15</v>
      </c>
      <c r="J21" s="62">
        <v>4.0871934604904632E-2</v>
      </c>
      <c r="K21" s="62"/>
      <c r="L21" s="61">
        <v>14</v>
      </c>
      <c r="M21" s="62">
        <v>3.608247422680412E-2</v>
      </c>
      <c r="N21" s="62"/>
      <c r="O21" s="61">
        <v>10</v>
      </c>
      <c r="P21" s="62">
        <v>2.4875621890547265E-2</v>
      </c>
      <c r="Q21" s="62"/>
      <c r="R21" s="61">
        <v>8</v>
      </c>
      <c r="S21" s="62">
        <v>1.9851116625310174E-2</v>
      </c>
      <c r="T21" s="62"/>
      <c r="U21" s="61">
        <v>6</v>
      </c>
      <c r="V21" s="62">
        <v>1.4742014742014743E-2</v>
      </c>
      <c r="W21" s="62"/>
      <c r="X21" s="61">
        <v>2</v>
      </c>
      <c r="Y21" s="62">
        <v>5.1020408163265302E-3</v>
      </c>
      <c r="Z21" s="62"/>
      <c r="AA21" s="61">
        <v>2</v>
      </c>
      <c r="AB21" s="62">
        <v>5.0251256281407036E-3</v>
      </c>
      <c r="AC21" s="62"/>
      <c r="AD21" s="61">
        <v>1</v>
      </c>
      <c r="AE21" s="62">
        <v>2.5380710659898475E-3</v>
      </c>
      <c r="AF21" s="62"/>
      <c r="AG21" s="61">
        <v>1</v>
      </c>
      <c r="AH21" s="62">
        <v>2.5000000000000001E-3</v>
      </c>
      <c r="AI21" s="62"/>
      <c r="AJ21" s="61">
        <v>1</v>
      </c>
      <c r="AK21" s="62">
        <v>2.5000000000000001E-3</v>
      </c>
      <c r="AL21" s="59"/>
      <c r="AM21" s="61">
        <v>0</v>
      </c>
      <c r="AN21" s="62">
        <v>0</v>
      </c>
      <c r="AO21" s="59"/>
      <c r="AP21" s="61">
        <v>1</v>
      </c>
      <c r="AQ21" s="62">
        <v>2.4509803921568627E-3</v>
      </c>
      <c r="AR21" s="59"/>
      <c r="AS21" s="61">
        <v>2</v>
      </c>
      <c r="AT21" s="62">
        <v>4.6403712296983757E-3</v>
      </c>
      <c r="AU21" s="59"/>
      <c r="AV21" s="61">
        <v>2</v>
      </c>
      <c r="AW21" s="62">
        <v>4.5558086560364463E-3</v>
      </c>
      <c r="AX21" s="59"/>
      <c r="AY21" s="61">
        <v>9</v>
      </c>
      <c r="AZ21" s="62">
        <v>1.8292682926829267E-2</v>
      </c>
      <c r="BA21" s="59"/>
      <c r="BB21" s="61">
        <v>9</v>
      </c>
      <c r="BC21" s="62">
        <v>1.6949152542372881E-2</v>
      </c>
      <c r="BD21" s="59"/>
      <c r="BE21" s="61">
        <v>10</v>
      </c>
      <c r="BF21" s="62">
        <v>1.7730496453900711E-2</v>
      </c>
      <c r="BG21" s="62"/>
      <c r="BH21" s="61">
        <v>10</v>
      </c>
      <c r="BI21" s="62">
        <v>1.7035775127768313E-2</v>
      </c>
      <c r="BJ21" s="62"/>
      <c r="BK21" s="61">
        <v>8</v>
      </c>
      <c r="BL21" s="62">
        <v>1.3628620102214651E-2</v>
      </c>
      <c r="BM21" s="61">
        <v>11</v>
      </c>
      <c r="BN21" s="62">
        <v>1.8707482993197279E-2</v>
      </c>
      <c r="BO21" s="61">
        <v>14</v>
      </c>
      <c r="BP21" s="62">
        <v>2.3890784982935155E-2</v>
      </c>
      <c r="BQ21" s="61">
        <v>15</v>
      </c>
      <c r="BR21" s="62">
        <v>2.5337837837837839E-2</v>
      </c>
      <c r="BS21" s="61">
        <v>17</v>
      </c>
      <c r="BT21" s="62">
        <f t="shared" si="2"/>
        <v>2.9010238907849831E-2</v>
      </c>
      <c r="BU21" s="61">
        <v>17</v>
      </c>
      <c r="BV21" s="62">
        <f t="shared" si="3"/>
        <v>2.9010238907849831E-2</v>
      </c>
      <c r="BW21" s="61">
        <v>16</v>
      </c>
      <c r="BX21" s="62">
        <f>BW21/BW17</f>
        <v>2.6845637583892617E-2</v>
      </c>
      <c r="BY21" s="61">
        <v>23</v>
      </c>
      <c r="BZ21" s="62">
        <f>BY21/BY17</f>
        <v>3.8525963149078725E-2</v>
      </c>
      <c r="CA21" s="61">
        <v>27</v>
      </c>
      <c r="CB21" s="62">
        <f>CA21/CA17</f>
        <v>4.5075125208681135E-2</v>
      </c>
      <c r="CC21" s="61">
        <v>31</v>
      </c>
      <c r="CD21" s="62">
        <f>CC21/CC17</f>
        <v>4.9441786283891544E-2</v>
      </c>
      <c r="CE21" s="61">
        <v>33</v>
      </c>
      <c r="CF21" s="62">
        <f>CE21/CE17</f>
        <v>5.1886792452830191E-2</v>
      </c>
      <c r="CG21" s="61">
        <v>30</v>
      </c>
      <c r="CH21" s="62">
        <f>CG21/CG17</f>
        <v>4.7318611987381701E-2</v>
      </c>
      <c r="CI21" s="61">
        <v>29</v>
      </c>
      <c r="CJ21" s="62">
        <f>CI21/CI17</f>
        <v>4.5669291338582677E-2</v>
      </c>
      <c r="CK21" s="61">
        <v>31</v>
      </c>
      <c r="CL21" s="62">
        <f>CK21/CK17</f>
        <v>4.8895899053627762E-2</v>
      </c>
      <c r="CN21" s="97"/>
    </row>
    <row r="22" spans="1:92" s="49" customFormat="1" ht="12" customHeight="1">
      <c r="A22" s="59"/>
      <c r="B22" s="60" t="s">
        <v>38</v>
      </c>
      <c r="C22" s="61"/>
      <c r="D22" s="62"/>
      <c r="E22" s="62"/>
      <c r="F22" s="61"/>
      <c r="G22" s="62"/>
      <c r="H22" s="62"/>
      <c r="I22" s="61"/>
      <c r="J22" s="62"/>
      <c r="K22" s="62"/>
      <c r="L22" s="61"/>
      <c r="M22" s="62"/>
      <c r="N22" s="62"/>
      <c r="O22" s="61"/>
      <c r="P22" s="62"/>
      <c r="Q22" s="62"/>
      <c r="R22" s="61"/>
      <c r="S22" s="62"/>
      <c r="T22" s="62"/>
      <c r="U22" s="61"/>
      <c r="V22" s="62"/>
      <c r="W22" s="62"/>
      <c r="X22" s="61"/>
      <c r="Y22" s="62"/>
      <c r="Z22" s="62"/>
      <c r="AA22" s="61"/>
      <c r="AB22" s="62"/>
      <c r="AC22" s="62"/>
      <c r="AD22" s="61"/>
      <c r="AE22" s="62"/>
      <c r="AF22" s="62"/>
      <c r="AG22" s="61"/>
      <c r="AH22" s="62"/>
      <c r="AI22" s="62"/>
      <c r="AJ22" s="61"/>
      <c r="AK22" s="62"/>
      <c r="AL22" s="59"/>
      <c r="AM22" s="61"/>
      <c r="AN22" s="62"/>
      <c r="AO22" s="59"/>
      <c r="AP22" s="61"/>
      <c r="AQ22" s="62"/>
      <c r="AR22" s="59"/>
      <c r="AS22" s="61"/>
      <c r="AT22" s="62"/>
      <c r="AU22" s="59"/>
      <c r="AV22" s="61"/>
      <c r="AW22" s="62"/>
      <c r="AX22" s="59"/>
      <c r="AY22" s="61"/>
      <c r="AZ22" s="62"/>
      <c r="BA22" s="59"/>
      <c r="BB22" s="61"/>
      <c r="BC22" s="62"/>
      <c r="BD22" s="59"/>
      <c r="BE22" s="61">
        <v>0</v>
      </c>
      <c r="BF22" s="62">
        <v>0</v>
      </c>
      <c r="BG22" s="62"/>
      <c r="BH22" s="61">
        <v>0</v>
      </c>
      <c r="BI22" s="62">
        <v>0</v>
      </c>
      <c r="BJ22" s="62"/>
      <c r="BK22" s="61">
        <v>0</v>
      </c>
      <c r="BL22" s="62">
        <v>0</v>
      </c>
      <c r="BM22" s="61">
        <v>0</v>
      </c>
      <c r="BN22" s="62">
        <v>0</v>
      </c>
      <c r="BO22" s="61">
        <v>0</v>
      </c>
      <c r="BP22" s="62">
        <v>0</v>
      </c>
      <c r="BQ22" s="61">
        <v>0</v>
      </c>
      <c r="BR22" s="62">
        <v>0</v>
      </c>
      <c r="BS22" s="61">
        <v>0</v>
      </c>
      <c r="BT22" s="62">
        <f t="shared" si="2"/>
        <v>0</v>
      </c>
      <c r="BU22" s="61">
        <v>0</v>
      </c>
      <c r="BV22" s="62">
        <f t="shared" si="3"/>
        <v>0</v>
      </c>
      <c r="BW22" s="61">
        <v>0</v>
      </c>
      <c r="BX22" s="62">
        <f>BW22/BW17</f>
        <v>0</v>
      </c>
      <c r="BY22" s="61">
        <v>0</v>
      </c>
      <c r="BZ22" s="62">
        <f>BY22/BY17</f>
        <v>0</v>
      </c>
      <c r="CA22" s="61">
        <v>1</v>
      </c>
      <c r="CB22" s="62">
        <f>CA22/CA17</f>
        <v>1.6694490818030051E-3</v>
      </c>
      <c r="CC22" s="61">
        <v>1</v>
      </c>
      <c r="CD22" s="62">
        <f>CC22/CC17</f>
        <v>1.594896331738437E-3</v>
      </c>
      <c r="CE22" s="61">
        <v>1</v>
      </c>
      <c r="CF22" s="62">
        <f>CE22/CE17</f>
        <v>1.5723270440251573E-3</v>
      </c>
      <c r="CG22" s="61">
        <v>1</v>
      </c>
      <c r="CH22" s="62">
        <f>CG22/CG17</f>
        <v>1.5772870662460567E-3</v>
      </c>
      <c r="CI22" s="61">
        <v>1</v>
      </c>
      <c r="CJ22" s="62">
        <f>CI22/CI17</f>
        <v>1.5748031496062992E-3</v>
      </c>
      <c r="CK22" s="61">
        <v>1</v>
      </c>
      <c r="CL22" s="62">
        <f>CK22/CK17</f>
        <v>1.5772870662460567E-3</v>
      </c>
      <c r="CN22" s="97"/>
    </row>
    <row r="23" spans="1:92" s="49" customFormat="1" ht="12" customHeight="1">
      <c r="A23" s="59"/>
      <c r="B23" s="60" t="s">
        <v>39</v>
      </c>
      <c r="C23" s="61"/>
      <c r="D23" s="62"/>
      <c r="E23" s="62"/>
      <c r="F23" s="61"/>
      <c r="G23" s="62"/>
      <c r="H23" s="62"/>
      <c r="I23" s="61"/>
      <c r="J23" s="62"/>
      <c r="K23" s="62"/>
      <c r="L23" s="61"/>
      <c r="M23" s="62"/>
      <c r="N23" s="62"/>
      <c r="O23" s="61"/>
      <c r="P23" s="62"/>
      <c r="Q23" s="62"/>
      <c r="R23" s="61"/>
      <c r="S23" s="62"/>
      <c r="T23" s="62"/>
      <c r="U23" s="61"/>
      <c r="V23" s="62"/>
      <c r="W23" s="62"/>
      <c r="X23" s="61"/>
      <c r="Y23" s="62"/>
      <c r="Z23" s="62"/>
      <c r="AA23" s="61"/>
      <c r="AB23" s="62"/>
      <c r="AC23" s="62"/>
      <c r="AD23" s="61"/>
      <c r="AE23" s="62"/>
      <c r="AF23" s="62"/>
      <c r="AG23" s="61"/>
      <c r="AH23" s="62"/>
      <c r="AI23" s="62"/>
      <c r="AJ23" s="61"/>
      <c r="AK23" s="62"/>
      <c r="AL23" s="59"/>
      <c r="AM23" s="61"/>
      <c r="AN23" s="62"/>
      <c r="AO23" s="59"/>
      <c r="AP23" s="61"/>
      <c r="AQ23" s="62"/>
      <c r="AR23" s="59"/>
      <c r="AS23" s="61"/>
      <c r="AT23" s="62"/>
      <c r="AU23" s="59"/>
      <c r="AV23" s="61"/>
      <c r="AW23" s="62"/>
      <c r="AX23" s="59"/>
      <c r="AY23" s="61"/>
      <c r="AZ23" s="62"/>
      <c r="BA23" s="59"/>
      <c r="BB23" s="61"/>
      <c r="BC23" s="62"/>
      <c r="BD23" s="59"/>
      <c r="BE23" s="61">
        <v>2</v>
      </c>
      <c r="BF23" s="62">
        <v>3.5460992907801418E-3</v>
      </c>
      <c r="BG23" s="62"/>
      <c r="BH23" s="61">
        <v>2</v>
      </c>
      <c r="BI23" s="62">
        <v>3.4071550255536627E-3</v>
      </c>
      <c r="BJ23" s="62"/>
      <c r="BK23" s="61">
        <v>2</v>
      </c>
      <c r="BL23" s="62">
        <v>3.4071550255536627E-3</v>
      </c>
      <c r="BM23" s="61">
        <v>2</v>
      </c>
      <c r="BN23" s="62">
        <v>3.4013605442176869E-3</v>
      </c>
      <c r="BO23" s="61">
        <v>3</v>
      </c>
      <c r="BP23" s="62">
        <v>5.1194539249146756E-3</v>
      </c>
      <c r="BQ23" s="61">
        <v>4</v>
      </c>
      <c r="BR23" s="62">
        <v>6.7567567567567571E-3</v>
      </c>
      <c r="BS23" s="61">
        <v>4</v>
      </c>
      <c r="BT23" s="62">
        <f t="shared" si="2"/>
        <v>6.8259385665529011E-3</v>
      </c>
      <c r="BU23" s="61">
        <v>3</v>
      </c>
      <c r="BV23" s="62">
        <f t="shared" si="3"/>
        <v>5.1194539249146756E-3</v>
      </c>
      <c r="BW23" s="61">
        <v>2</v>
      </c>
      <c r="BX23" s="62">
        <f>BW23/BW17</f>
        <v>3.3557046979865771E-3</v>
      </c>
      <c r="BY23" s="61">
        <v>3</v>
      </c>
      <c r="BZ23" s="62">
        <f>BY23/BY17</f>
        <v>5.0251256281407036E-3</v>
      </c>
      <c r="CA23" s="61">
        <v>4</v>
      </c>
      <c r="CB23" s="62">
        <f>CA23/CA17</f>
        <v>6.6777963272120202E-3</v>
      </c>
      <c r="CC23" s="61">
        <v>5</v>
      </c>
      <c r="CD23" s="62">
        <f>CC23/CC17</f>
        <v>7.9744816586921844E-3</v>
      </c>
      <c r="CE23" s="61">
        <v>5</v>
      </c>
      <c r="CF23" s="62">
        <f>CE23/CE17</f>
        <v>7.8616352201257862E-3</v>
      </c>
      <c r="CG23" s="61">
        <v>6</v>
      </c>
      <c r="CH23" s="62">
        <f>CG23/CG17</f>
        <v>9.4637223974763408E-3</v>
      </c>
      <c r="CI23" s="61">
        <v>7</v>
      </c>
      <c r="CJ23" s="62">
        <f>CI23/CI17</f>
        <v>1.1023622047244094E-2</v>
      </c>
      <c r="CK23" s="61">
        <v>9</v>
      </c>
      <c r="CL23" s="62">
        <f>CK23/CK17</f>
        <v>1.4195583596214511E-2</v>
      </c>
      <c r="CN23" s="97"/>
    </row>
    <row r="24" spans="1:92" s="49" customFormat="1" ht="12" customHeight="1">
      <c r="A24" s="59"/>
      <c r="B24" s="64" t="s">
        <v>47</v>
      </c>
      <c r="C24" s="61"/>
      <c r="D24" s="62"/>
      <c r="E24" s="62"/>
      <c r="F24" s="61"/>
      <c r="G24" s="62"/>
      <c r="H24" s="62"/>
      <c r="I24" s="61"/>
      <c r="J24" s="62"/>
      <c r="K24" s="62"/>
      <c r="L24" s="61"/>
      <c r="M24" s="62"/>
      <c r="N24" s="62"/>
      <c r="O24" s="61"/>
      <c r="P24" s="62"/>
      <c r="Q24" s="62"/>
      <c r="R24" s="61"/>
      <c r="S24" s="62"/>
      <c r="T24" s="62"/>
      <c r="U24" s="61"/>
      <c r="V24" s="62"/>
      <c r="W24" s="62"/>
      <c r="X24" s="61"/>
      <c r="Y24" s="62"/>
      <c r="Z24" s="62"/>
      <c r="AA24" s="61"/>
      <c r="AB24" s="62"/>
      <c r="AC24" s="62"/>
      <c r="AD24" s="61"/>
      <c r="AE24" s="62"/>
      <c r="AF24" s="62"/>
      <c r="AG24" s="61"/>
      <c r="AH24" s="62"/>
      <c r="AI24" s="62"/>
      <c r="AJ24" s="61"/>
      <c r="AK24" s="62"/>
      <c r="AL24" s="59"/>
      <c r="AM24" s="61"/>
      <c r="AN24" s="62"/>
      <c r="AO24" s="59"/>
      <c r="AP24" s="61"/>
      <c r="AQ24" s="62"/>
      <c r="AR24" s="59"/>
      <c r="AS24" s="61"/>
      <c r="AT24" s="62"/>
      <c r="AU24" s="59"/>
      <c r="AV24" s="61"/>
      <c r="AW24" s="62"/>
      <c r="AX24" s="59"/>
      <c r="AY24" s="61"/>
      <c r="AZ24" s="62"/>
      <c r="BA24" s="59"/>
      <c r="BB24" s="61"/>
      <c r="BC24" s="62"/>
      <c r="BD24" s="59"/>
      <c r="BE24" s="65">
        <v>15</v>
      </c>
      <c r="BF24" s="66">
        <v>2.6595744680851064E-2</v>
      </c>
      <c r="BG24" s="66"/>
      <c r="BH24" s="65">
        <v>18</v>
      </c>
      <c r="BI24" s="66">
        <v>3.0664395229982964E-2</v>
      </c>
      <c r="BJ24" s="66"/>
      <c r="BK24" s="65">
        <v>18</v>
      </c>
      <c r="BL24" s="66">
        <v>3.0664395229982964E-2</v>
      </c>
      <c r="BM24" s="65">
        <v>22</v>
      </c>
      <c r="BN24" s="66">
        <v>3.7414965986394558E-2</v>
      </c>
      <c r="BO24" s="65">
        <v>32</v>
      </c>
      <c r="BP24" s="66">
        <v>5.4607508532423209E-2</v>
      </c>
      <c r="BQ24" s="65">
        <v>30</v>
      </c>
      <c r="BR24" s="66">
        <v>5.0675675675675678E-2</v>
      </c>
      <c r="BS24" s="65">
        <f>SUM(BS18:BS23)</f>
        <v>32</v>
      </c>
      <c r="BT24" s="62">
        <f t="shared" si="2"/>
        <v>5.4607508532423209E-2</v>
      </c>
      <c r="BU24" s="65">
        <f>SUM(BU18:BU23)</f>
        <v>31</v>
      </c>
      <c r="BV24" s="62">
        <f t="shared" si="3"/>
        <v>5.2901023890784986E-2</v>
      </c>
      <c r="BW24" s="65">
        <f>SUM(BW18:BW23)</f>
        <v>27</v>
      </c>
      <c r="BX24" s="62">
        <f>BW24/BW17</f>
        <v>4.5302013422818789E-2</v>
      </c>
      <c r="BY24" s="65">
        <f>SUM(BY18:BY23)</f>
        <v>43</v>
      </c>
      <c r="BZ24" s="62">
        <f>BY24/BY17</f>
        <v>7.2026800670016752E-2</v>
      </c>
      <c r="CA24" s="65">
        <f>SUM(CA18:CA23)</f>
        <v>55</v>
      </c>
      <c r="CB24" s="62">
        <f>CA24/CA17</f>
        <v>9.1819699499165269E-2</v>
      </c>
      <c r="CC24" s="65">
        <f>SUM(CC18:CC23)</f>
        <v>62</v>
      </c>
      <c r="CD24" s="62">
        <f>CC24/CC17</f>
        <v>9.8883572567783087E-2</v>
      </c>
      <c r="CE24" s="65">
        <f>SUM(CE18:CE23)</f>
        <v>63</v>
      </c>
      <c r="CF24" s="62">
        <f>CE24/CE17</f>
        <v>9.9056603773584911E-2</v>
      </c>
      <c r="CG24" s="65">
        <f>SUM(CG18:CG23)</f>
        <v>51</v>
      </c>
      <c r="CH24" s="62">
        <f>CG24/CG17</f>
        <v>8.0441640378548895E-2</v>
      </c>
      <c r="CI24" s="65">
        <f>SUM(CI18:CI23)</f>
        <v>45</v>
      </c>
      <c r="CJ24" s="62">
        <f>CI24/CI17</f>
        <v>7.0866141732283464E-2</v>
      </c>
      <c r="CK24" s="65">
        <f>SUM(CK18:CK23)</f>
        <v>64</v>
      </c>
      <c r="CL24" s="62">
        <f>CK24/CK17</f>
        <v>0.10094637223974763</v>
      </c>
      <c r="CN24" s="97"/>
    </row>
    <row r="25" spans="1:92" s="49" customFormat="1" ht="12" customHeight="1">
      <c r="A25" s="59"/>
      <c r="B25" s="63" t="s">
        <v>3</v>
      </c>
      <c r="C25" s="61">
        <v>291</v>
      </c>
      <c r="D25" s="62">
        <v>0.92088607594936711</v>
      </c>
      <c r="E25" s="62"/>
      <c r="F25" s="61">
        <v>318</v>
      </c>
      <c r="G25" s="62">
        <v>0.93805309734513276</v>
      </c>
      <c r="H25" s="62"/>
      <c r="I25" s="61">
        <v>346</v>
      </c>
      <c r="J25" s="62">
        <v>0.94277929155313356</v>
      </c>
      <c r="K25" s="62"/>
      <c r="L25" s="61">
        <v>368</v>
      </c>
      <c r="M25" s="62">
        <v>0.94845360824742264</v>
      </c>
      <c r="N25" s="62"/>
      <c r="O25" s="61">
        <v>385</v>
      </c>
      <c r="P25" s="62">
        <v>0.95771144278606968</v>
      </c>
      <c r="Q25" s="62"/>
      <c r="R25" s="61">
        <v>388</v>
      </c>
      <c r="S25" s="62">
        <v>0.96277915632754341</v>
      </c>
      <c r="T25" s="62"/>
      <c r="U25" s="61">
        <v>397</v>
      </c>
      <c r="V25" s="62">
        <v>0.97542997542997545</v>
      </c>
      <c r="W25" s="62"/>
      <c r="X25" s="61">
        <v>385</v>
      </c>
      <c r="Y25" s="62">
        <v>0.9821428571428571</v>
      </c>
      <c r="Z25" s="62"/>
      <c r="AA25" s="61">
        <v>394</v>
      </c>
      <c r="AB25" s="62">
        <v>0.98994974874371855</v>
      </c>
      <c r="AC25" s="62"/>
      <c r="AD25" s="61">
        <v>389</v>
      </c>
      <c r="AE25" s="62">
        <v>0.98730964467005078</v>
      </c>
      <c r="AF25" s="62"/>
      <c r="AG25" s="61">
        <v>390</v>
      </c>
      <c r="AH25" s="62">
        <v>0.97499999999999998</v>
      </c>
      <c r="AI25" s="62"/>
      <c r="AJ25" s="61">
        <v>389</v>
      </c>
      <c r="AK25" s="62">
        <v>0.97250000000000003</v>
      </c>
      <c r="AL25" s="59"/>
      <c r="AM25" s="61">
        <v>399</v>
      </c>
      <c r="AN25" s="62">
        <v>0.97555012224938875</v>
      </c>
      <c r="AO25" s="59"/>
      <c r="AP25" s="61">
        <v>397</v>
      </c>
      <c r="AQ25" s="62">
        <v>0.97303921568627449</v>
      </c>
      <c r="AR25" s="59"/>
      <c r="AS25" s="61">
        <v>422</v>
      </c>
      <c r="AT25" s="62">
        <v>0.97911832946635735</v>
      </c>
      <c r="AU25" s="59"/>
      <c r="AV25" s="61">
        <v>431</v>
      </c>
      <c r="AW25" s="62">
        <v>0.98177676537585423</v>
      </c>
      <c r="AX25" s="59"/>
      <c r="AY25" s="61">
        <v>476</v>
      </c>
      <c r="AZ25" s="62">
        <v>0.96747967479674801</v>
      </c>
      <c r="BA25" s="59"/>
      <c r="BB25" s="61">
        <v>514</v>
      </c>
      <c r="BC25" s="62">
        <v>0.967984934086629</v>
      </c>
      <c r="BD25" s="59"/>
      <c r="BE25" s="61">
        <v>545</v>
      </c>
      <c r="BF25" s="62">
        <v>0.96631205673758869</v>
      </c>
      <c r="BG25" s="62"/>
      <c r="BH25" s="61">
        <v>490</v>
      </c>
      <c r="BI25" s="62">
        <v>0.83475298126064734</v>
      </c>
      <c r="BJ25" s="62"/>
      <c r="BK25" s="61">
        <v>496</v>
      </c>
      <c r="BL25" s="62">
        <v>0.84497444633730834</v>
      </c>
      <c r="BM25" s="61">
        <v>502</v>
      </c>
      <c r="BN25" s="62">
        <v>0.8537414965986394</v>
      </c>
      <c r="BO25" s="61">
        <v>490</v>
      </c>
      <c r="BP25" s="62">
        <v>0.83617747440273038</v>
      </c>
      <c r="BQ25" s="61">
        <v>440</v>
      </c>
      <c r="BR25" s="62">
        <v>0.7432432432432432</v>
      </c>
      <c r="BS25" s="61">
        <v>439</v>
      </c>
      <c r="BT25" s="62">
        <f t="shared" si="2"/>
        <v>0.74914675767918093</v>
      </c>
      <c r="BU25" s="61">
        <v>392</v>
      </c>
      <c r="BV25" s="62">
        <f t="shared" si="3"/>
        <v>0.66894197952218426</v>
      </c>
      <c r="BW25" s="61">
        <v>411</v>
      </c>
      <c r="BX25" s="62">
        <f>BW25/BW17</f>
        <v>0.68959731543624159</v>
      </c>
      <c r="BY25" s="61">
        <v>454</v>
      </c>
      <c r="BZ25" s="62">
        <f>BY25/BY17</f>
        <v>0.76046901172529313</v>
      </c>
      <c r="CA25" s="61">
        <v>451</v>
      </c>
      <c r="CB25" s="62">
        <f>CA25/CA17</f>
        <v>0.75292153589315525</v>
      </c>
      <c r="CC25" s="61">
        <v>479</v>
      </c>
      <c r="CD25" s="62">
        <f>CC25/CC17</f>
        <v>0.76395534290271128</v>
      </c>
      <c r="CE25" s="61">
        <v>415</v>
      </c>
      <c r="CF25" s="62">
        <f>CE25/CE17</f>
        <v>0.65251572327044027</v>
      </c>
      <c r="CG25" s="61">
        <v>357</v>
      </c>
      <c r="CH25" s="62">
        <f>CG25/CG17</f>
        <v>0.56309148264984232</v>
      </c>
      <c r="CI25" s="61">
        <v>300</v>
      </c>
      <c r="CJ25" s="62">
        <f>CI25/CI17</f>
        <v>0.47244094488188976</v>
      </c>
      <c r="CK25" s="61">
        <v>383</v>
      </c>
      <c r="CL25" s="62">
        <f>CK25/CK17</f>
        <v>0.60410094637223977</v>
      </c>
      <c r="CN25" s="127"/>
    </row>
    <row r="26" spans="1:92" s="49" customFormat="1" ht="12" customHeight="1">
      <c r="A26" s="59"/>
      <c r="B26" s="63" t="s">
        <v>4</v>
      </c>
      <c r="C26" s="61">
        <v>0</v>
      </c>
      <c r="D26" s="62">
        <v>0</v>
      </c>
      <c r="E26" s="62"/>
      <c r="F26" s="61">
        <v>0</v>
      </c>
      <c r="G26" s="62">
        <v>0</v>
      </c>
      <c r="H26" s="62"/>
      <c r="I26" s="61">
        <v>0</v>
      </c>
      <c r="J26" s="62">
        <v>0</v>
      </c>
      <c r="K26" s="62"/>
      <c r="L26" s="61">
        <v>1</v>
      </c>
      <c r="M26" s="62">
        <v>2.5773195876288659E-3</v>
      </c>
      <c r="N26" s="62"/>
      <c r="O26" s="61">
        <v>1</v>
      </c>
      <c r="P26" s="62">
        <v>2.4875621890547263E-3</v>
      </c>
      <c r="Q26" s="62"/>
      <c r="R26" s="61">
        <v>1</v>
      </c>
      <c r="S26" s="62">
        <v>2.4813895781637717E-3</v>
      </c>
      <c r="T26" s="62"/>
      <c r="U26" s="61">
        <v>2</v>
      </c>
      <c r="V26" s="62">
        <v>4.9140049140049139E-3</v>
      </c>
      <c r="W26" s="62"/>
      <c r="X26" s="61">
        <v>1</v>
      </c>
      <c r="Y26" s="62">
        <v>2.5510204081632651E-3</v>
      </c>
      <c r="Z26" s="62"/>
      <c r="AA26" s="61">
        <v>0</v>
      </c>
      <c r="AB26" s="62">
        <v>0</v>
      </c>
      <c r="AC26" s="62"/>
      <c r="AD26" s="61">
        <v>0</v>
      </c>
      <c r="AE26" s="62">
        <v>0</v>
      </c>
      <c r="AF26" s="62"/>
      <c r="AG26" s="61">
        <v>2</v>
      </c>
      <c r="AH26" s="62">
        <v>5.0000000000000001E-3</v>
      </c>
      <c r="AI26" s="62"/>
      <c r="AJ26" s="61">
        <v>3</v>
      </c>
      <c r="AK26" s="62">
        <v>7.4999999999999997E-3</v>
      </c>
      <c r="AL26" s="59"/>
      <c r="AM26" s="61">
        <v>4</v>
      </c>
      <c r="AN26" s="62">
        <v>9.7799511002444987E-3</v>
      </c>
      <c r="AO26" s="59"/>
      <c r="AP26" s="61">
        <v>3</v>
      </c>
      <c r="AQ26" s="62">
        <v>7.3529411764705881E-3</v>
      </c>
      <c r="AR26" s="59"/>
      <c r="AS26" s="61">
        <v>2</v>
      </c>
      <c r="AT26" s="62">
        <v>4.6403712296983757E-3</v>
      </c>
      <c r="AU26" s="59"/>
      <c r="AV26" s="61">
        <v>1</v>
      </c>
      <c r="AW26" s="62">
        <v>2.2779043280182231E-3</v>
      </c>
      <c r="AX26" s="59"/>
      <c r="AY26" s="61">
        <v>1</v>
      </c>
      <c r="AZ26" s="62">
        <v>2.0325203252032522E-3</v>
      </c>
      <c r="BA26" s="59"/>
      <c r="BB26" s="61">
        <v>2</v>
      </c>
      <c r="BC26" s="62">
        <v>3.766478342749529E-3</v>
      </c>
      <c r="BD26" s="59"/>
      <c r="BE26" s="61">
        <v>4</v>
      </c>
      <c r="BF26" s="62">
        <v>7.0921985815602835E-3</v>
      </c>
      <c r="BG26" s="62"/>
      <c r="BH26" s="61">
        <v>4</v>
      </c>
      <c r="BI26" s="62">
        <v>6.8143100511073255E-3</v>
      </c>
      <c r="BJ26" s="62"/>
      <c r="BK26" s="61">
        <v>5</v>
      </c>
      <c r="BL26" s="62">
        <v>8.5178875638841564E-3</v>
      </c>
      <c r="BM26" s="61">
        <v>3</v>
      </c>
      <c r="BN26" s="62">
        <v>5.1020408163265302E-3</v>
      </c>
      <c r="BO26" s="61">
        <v>2</v>
      </c>
      <c r="BP26" s="62">
        <v>3.4129692832764505E-3</v>
      </c>
      <c r="BQ26" s="61">
        <v>3</v>
      </c>
      <c r="BR26" s="62">
        <v>5.0675675675675678E-3</v>
      </c>
      <c r="BS26" s="61">
        <v>4</v>
      </c>
      <c r="BT26" s="62">
        <f t="shared" si="2"/>
        <v>6.8259385665529011E-3</v>
      </c>
      <c r="BU26" s="61">
        <v>5</v>
      </c>
      <c r="BV26" s="62">
        <f t="shared" si="3"/>
        <v>8.5324232081911266E-3</v>
      </c>
      <c r="BW26" s="61">
        <v>3</v>
      </c>
      <c r="BX26" s="62">
        <f>BW26/BW17</f>
        <v>5.0335570469798654E-3</v>
      </c>
      <c r="BY26" s="61">
        <v>5</v>
      </c>
      <c r="BZ26" s="62">
        <f>BY26/BY17</f>
        <v>8.3752093802345051E-3</v>
      </c>
      <c r="CA26" s="61">
        <v>6</v>
      </c>
      <c r="CB26" s="62">
        <f>CA26/CA17</f>
        <v>1.001669449081803E-2</v>
      </c>
      <c r="CC26" s="61">
        <v>7</v>
      </c>
      <c r="CD26" s="62">
        <f>CC26/CC17</f>
        <v>1.1164274322169059E-2</v>
      </c>
      <c r="CE26" s="61">
        <v>11</v>
      </c>
      <c r="CF26" s="62">
        <f>CE26/CE17</f>
        <v>1.7295597484276729E-2</v>
      </c>
      <c r="CG26" s="61">
        <v>10</v>
      </c>
      <c r="CH26" s="62">
        <f>CG26/CG17</f>
        <v>1.5772870662460567E-2</v>
      </c>
      <c r="CI26" s="61">
        <v>8</v>
      </c>
      <c r="CJ26" s="62">
        <f>CI26/CI17</f>
        <v>1.2598425196850394E-2</v>
      </c>
      <c r="CK26" s="61">
        <v>10</v>
      </c>
      <c r="CL26" s="62">
        <f>CK26/CK17</f>
        <v>1.5772870662460567E-2</v>
      </c>
      <c r="CN26" s="97"/>
    </row>
    <row r="27" spans="1:92" s="49" customFormat="1" ht="12" customHeight="1">
      <c r="A27" s="59"/>
      <c r="B27" s="63" t="s">
        <v>5</v>
      </c>
      <c r="C27" s="61"/>
      <c r="D27" s="62"/>
      <c r="E27" s="62"/>
      <c r="F27" s="61"/>
      <c r="G27" s="62"/>
      <c r="H27" s="62"/>
      <c r="I27" s="61"/>
      <c r="J27" s="62"/>
      <c r="K27" s="62"/>
      <c r="L27" s="61"/>
      <c r="M27" s="62"/>
      <c r="N27" s="62"/>
      <c r="O27" s="61"/>
      <c r="P27" s="62"/>
      <c r="Q27" s="62"/>
      <c r="R27" s="61"/>
      <c r="S27" s="62"/>
      <c r="T27" s="62"/>
      <c r="U27" s="61"/>
      <c r="V27" s="62"/>
      <c r="W27" s="62"/>
      <c r="X27" s="61"/>
      <c r="Y27" s="62"/>
      <c r="Z27" s="62"/>
      <c r="AA27" s="61"/>
      <c r="AB27" s="62"/>
      <c r="AC27" s="62"/>
      <c r="AD27" s="61"/>
      <c r="AE27" s="62"/>
      <c r="AF27" s="62"/>
      <c r="AG27" s="61"/>
      <c r="AH27" s="62"/>
      <c r="AI27" s="62"/>
      <c r="AJ27" s="61"/>
      <c r="AK27" s="62"/>
      <c r="AL27" s="59"/>
      <c r="AM27" s="61"/>
      <c r="AN27" s="62"/>
      <c r="AO27" s="59"/>
      <c r="AP27" s="61"/>
      <c r="AQ27" s="62"/>
      <c r="AR27" s="59"/>
      <c r="AS27" s="61"/>
      <c r="AT27" s="62"/>
      <c r="AU27" s="59"/>
      <c r="AV27" s="61"/>
      <c r="AW27" s="62"/>
      <c r="AX27" s="59"/>
      <c r="AY27" s="61"/>
      <c r="AZ27" s="62"/>
      <c r="BA27" s="59"/>
      <c r="BB27" s="61"/>
      <c r="BC27" s="62"/>
      <c r="BD27" s="59"/>
      <c r="BE27" s="61"/>
      <c r="BF27" s="62"/>
      <c r="BG27" s="62"/>
      <c r="BH27" s="61">
        <v>75</v>
      </c>
      <c r="BI27" s="62">
        <v>0.12776831345826234</v>
      </c>
      <c r="BJ27" s="62"/>
      <c r="BK27" s="61">
        <v>68</v>
      </c>
      <c r="BL27" s="62">
        <v>0.11584327086882454</v>
      </c>
      <c r="BM27" s="61">
        <v>61</v>
      </c>
      <c r="BN27" s="62">
        <v>0.10374149659863946</v>
      </c>
      <c r="BO27" s="61">
        <v>62</v>
      </c>
      <c r="BP27" s="62">
        <v>0.10580204778156997</v>
      </c>
      <c r="BQ27" s="61">
        <v>119</v>
      </c>
      <c r="BR27" s="62">
        <v>0.20101351351351351</v>
      </c>
      <c r="BS27" s="61">
        <v>109</v>
      </c>
      <c r="BT27" s="62">
        <f>BS27/$BU$17</f>
        <v>0.18600682593856654</v>
      </c>
      <c r="BU27" s="61">
        <v>158</v>
      </c>
      <c r="BV27" s="62">
        <f>BU27/$BU$17</f>
        <v>0.2696245733788396</v>
      </c>
      <c r="BW27" s="61">
        <v>155</v>
      </c>
      <c r="BX27" s="62">
        <f>BW27/BW17</f>
        <v>0.26006711409395972</v>
      </c>
      <c r="BY27" s="61">
        <v>95</v>
      </c>
      <c r="BZ27" s="62">
        <f>BY27/BY17</f>
        <v>0.15912897822445563</v>
      </c>
      <c r="CA27" s="61">
        <v>87</v>
      </c>
      <c r="CB27" s="62">
        <f>CA27/CA17</f>
        <v>0.14524207011686144</v>
      </c>
      <c r="CC27" s="61">
        <v>79</v>
      </c>
      <c r="CD27" s="62">
        <f>CC27/CC17</f>
        <v>0.12599681020733652</v>
      </c>
      <c r="CE27" s="61">
        <v>147</v>
      </c>
      <c r="CF27" s="62">
        <f>CE27/CE17</f>
        <v>0.23113207547169812</v>
      </c>
      <c r="CG27" s="61">
        <v>216</v>
      </c>
      <c r="CH27" s="62">
        <f>CG27/CG17</f>
        <v>0.34069400630914826</v>
      </c>
      <c r="CI27" s="61">
        <v>282</v>
      </c>
      <c r="CJ27" s="62">
        <f>CI27/CI17</f>
        <v>0.4440944881889764</v>
      </c>
      <c r="CK27" s="61">
        <v>177</v>
      </c>
      <c r="CL27" s="62">
        <f>CK27/CK17</f>
        <v>0.27917981072555204</v>
      </c>
      <c r="CN27" s="97"/>
    </row>
    <row r="28" spans="1:92" s="72" customFormat="1" ht="15" customHeight="1">
      <c r="A28" s="14" t="s">
        <v>6</v>
      </c>
      <c r="B28" s="67"/>
      <c r="C28" s="68">
        <v>4395</v>
      </c>
      <c r="D28" s="42"/>
      <c r="E28" s="42"/>
      <c r="F28" s="68">
        <v>4506</v>
      </c>
      <c r="G28" s="42"/>
      <c r="H28" s="42"/>
      <c r="I28" s="68">
        <v>4483</v>
      </c>
      <c r="J28" s="42"/>
      <c r="K28" s="42"/>
      <c r="L28" s="68">
        <v>4416</v>
      </c>
      <c r="M28" s="42"/>
      <c r="N28" s="42"/>
      <c r="O28" s="68">
        <v>4223</v>
      </c>
      <c r="P28" s="42"/>
      <c r="Q28" s="42"/>
      <c r="R28" s="68">
        <v>4396</v>
      </c>
      <c r="S28" s="42"/>
      <c r="T28" s="42"/>
      <c r="U28" s="68">
        <v>4260</v>
      </c>
      <c r="V28" s="42"/>
      <c r="W28" s="42"/>
      <c r="X28" s="68">
        <v>4158</v>
      </c>
      <c r="Y28" s="42"/>
      <c r="Z28" s="42"/>
      <c r="AA28" s="68">
        <v>4209</v>
      </c>
      <c r="AB28" s="42"/>
      <c r="AC28" s="42"/>
      <c r="AD28" s="68">
        <v>4364</v>
      </c>
      <c r="AE28" s="40"/>
      <c r="AF28" s="42"/>
      <c r="AG28" s="68">
        <v>4363</v>
      </c>
      <c r="AH28" s="40"/>
      <c r="AI28" s="40"/>
      <c r="AJ28" s="68">
        <v>4499</v>
      </c>
      <c r="AK28" s="40"/>
      <c r="AL28" s="67"/>
      <c r="AM28" s="68">
        <v>4741</v>
      </c>
      <c r="AN28" s="40"/>
      <c r="AO28" s="67"/>
      <c r="AP28" s="68">
        <v>4618</v>
      </c>
      <c r="AQ28" s="42"/>
      <c r="AR28" s="67"/>
      <c r="AS28" s="68">
        <v>4578</v>
      </c>
      <c r="AT28" s="42"/>
      <c r="AU28" s="67"/>
      <c r="AV28" s="68">
        <v>4583</v>
      </c>
      <c r="AW28" s="42"/>
      <c r="AX28" s="67"/>
      <c r="AY28" s="68">
        <v>4664</v>
      </c>
      <c r="AZ28" s="42"/>
      <c r="BA28" s="67"/>
      <c r="BB28" s="69">
        <v>4718</v>
      </c>
      <c r="BC28" s="70"/>
      <c r="BD28" s="71"/>
      <c r="BE28" s="69">
        <v>4860</v>
      </c>
      <c r="BF28" s="70"/>
      <c r="BG28" s="70"/>
      <c r="BH28" s="43">
        <v>4991</v>
      </c>
      <c r="BI28" s="70"/>
      <c r="BJ28" s="70"/>
      <c r="BK28" s="43">
        <v>4681</v>
      </c>
      <c r="BL28" s="70"/>
      <c r="BM28" s="43">
        <v>4607</v>
      </c>
      <c r="BN28" s="42"/>
      <c r="BO28" s="43">
        <v>4710</v>
      </c>
      <c r="BP28" s="42"/>
      <c r="BQ28" s="43">
        <v>4950</v>
      </c>
      <c r="BR28" s="42"/>
      <c r="BS28" s="43">
        <v>5096</v>
      </c>
      <c r="BT28" s="42"/>
      <c r="BU28" s="43">
        <v>5096</v>
      </c>
      <c r="BV28" s="42"/>
      <c r="BW28" s="43">
        <v>4991</v>
      </c>
      <c r="BX28" s="42"/>
      <c r="BY28" s="43">
        <f>BY29+BY30+BY31+BY32+BY33+BY34+BY36+BY37+BY38</f>
        <v>4774</v>
      </c>
      <c r="BZ28" s="42"/>
      <c r="CA28" s="43">
        <v>4498</v>
      </c>
      <c r="CB28" s="42"/>
      <c r="CC28" s="43">
        <v>4352</v>
      </c>
      <c r="CD28" s="42"/>
      <c r="CE28" s="43">
        <v>4264</v>
      </c>
      <c r="CF28" s="42"/>
      <c r="CG28" s="43">
        <v>4094</v>
      </c>
      <c r="CH28" s="42"/>
      <c r="CI28" s="43">
        <v>4210</v>
      </c>
      <c r="CJ28" s="42"/>
      <c r="CK28" s="43">
        <v>4170</v>
      </c>
      <c r="CL28" s="42"/>
      <c r="CN28" s="99"/>
    </row>
    <row r="29" spans="1:92" s="49" customFormat="1" ht="12" customHeight="1">
      <c r="A29" s="45"/>
      <c r="B29" s="46" t="s">
        <v>34</v>
      </c>
      <c r="C29" s="47">
        <v>82</v>
      </c>
      <c r="D29" s="48">
        <v>1.8657565415244597E-2</v>
      </c>
      <c r="E29" s="48"/>
      <c r="F29" s="47">
        <v>110</v>
      </c>
      <c r="G29" s="48">
        <v>2.4411895250776743E-2</v>
      </c>
      <c r="H29" s="48"/>
      <c r="I29" s="47">
        <v>117</v>
      </c>
      <c r="J29" s="48">
        <v>2.6098594691055098E-2</v>
      </c>
      <c r="K29" s="48"/>
      <c r="L29" s="47">
        <v>117</v>
      </c>
      <c r="M29" s="48">
        <v>2.6494565217391304E-2</v>
      </c>
      <c r="N29" s="48"/>
      <c r="O29" s="47">
        <v>106</v>
      </c>
      <c r="P29" s="48">
        <v>2.5100639355908123E-2</v>
      </c>
      <c r="Q29" s="48"/>
      <c r="R29" s="47">
        <v>119</v>
      </c>
      <c r="S29" s="48">
        <v>2.7070063694267517E-2</v>
      </c>
      <c r="T29" s="48"/>
      <c r="U29" s="47">
        <v>116</v>
      </c>
      <c r="V29" s="48">
        <v>2.7230046948356807E-2</v>
      </c>
      <c r="W29" s="48"/>
      <c r="X29" s="47">
        <v>112</v>
      </c>
      <c r="Y29" s="48">
        <v>2.6936026936026935E-2</v>
      </c>
      <c r="Z29" s="48"/>
      <c r="AA29" s="47">
        <v>104</v>
      </c>
      <c r="AB29" s="48">
        <v>2.4708956996911381E-2</v>
      </c>
      <c r="AC29" s="48"/>
      <c r="AD29" s="47">
        <v>111</v>
      </c>
      <c r="AE29" s="48">
        <v>2.5435380384967919E-2</v>
      </c>
      <c r="AF29" s="48"/>
      <c r="AG29" s="47">
        <v>101</v>
      </c>
      <c r="AH29" s="48">
        <v>2.3149209259683706E-2</v>
      </c>
      <c r="AI29" s="48"/>
      <c r="AJ29" s="47">
        <v>106</v>
      </c>
      <c r="AK29" s="48">
        <v>2.3560791286952657E-2</v>
      </c>
      <c r="AL29" s="45"/>
      <c r="AM29" s="47">
        <v>120</v>
      </c>
      <c r="AN29" s="48">
        <v>2.5311115798354777E-2</v>
      </c>
      <c r="AO29" s="45"/>
      <c r="AP29" s="47">
        <v>117</v>
      </c>
      <c r="AQ29" s="48">
        <v>2.5335643135556519E-2</v>
      </c>
      <c r="AR29" s="45"/>
      <c r="AS29" s="47">
        <v>124</v>
      </c>
      <c r="AT29" s="48">
        <v>2.7086063783311489E-2</v>
      </c>
      <c r="AU29" s="45"/>
      <c r="AV29" s="47">
        <v>133</v>
      </c>
      <c r="AW29" s="48">
        <v>2.9020292384900719E-2</v>
      </c>
      <c r="AX29" s="45"/>
      <c r="AY29" s="47">
        <v>141</v>
      </c>
      <c r="AZ29" s="48">
        <v>3.023156089193825E-2</v>
      </c>
      <c r="BA29" s="45"/>
      <c r="BB29" s="47">
        <v>144</v>
      </c>
      <c r="BC29" s="48">
        <v>3.0521407376006782E-2</v>
      </c>
      <c r="BD29" s="45"/>
      <c r="BE29" s="47">
        <v>153</v>
      </c>
      <c r="BF29" s="48">
        <v>3.1481481481481478E-2</v>
      </c>
      <c r="BG29" s="48"/>
      <c r="BH29" s="47">
        <v>148</v>
      </c>
      <c r="BI29" s="48">
        <v>2.9653376076938489E-2</v>
      </c>
      <c r="BJ29" s="48"/>
      <c r="BK29" s="47">
        <v>149</v>
      </c>
      <c r="BL29" s="48">
        <v>3.1830805383465069E-2</v>
      </c>
      <c r="BM29" s="47">
        <v>128</v>
      </c>
      <c r="BN29" s="48">
        <v>2.7783807249837204E-2</v>
      </c>
      <c r="BO29" s="47">
        <v>124</v>
      </c>
      <c r="BP29" s="48">
        <v>2.6326963906581742E-2</v>
      </c>
      <c r="BQ29" s="47">
        <v>151</v>
      </c>
      <c r="BR29" s="48">
        <v>3.0505050505050504E-2</v>
      </c>
      <c r="BS29" s="47">
        <v>139</v>
      </c>
      <c r="BT29" s="48">
        <f>BS29/$BU$28</f>
        <v>2.7276295133437992E-2</v>
      </c>
      <c r="BU29" s="47">
        <v>151</v>
      </c>
      <c r="BV29" s="48">
        <f>BU29/$BU$28</f>
        <v>2.9631083202511774E-2</v>
      </c>
      <c r="BW29" s="47">
        <v>147</v>
      </c>
      <c r="BX29" s="48">
        <f>BW29/BW28</f>
        <v>2.9453015427769985E-2</v>
      </c>
      <c r="BY29" s="47">
        <v>141</v>
      </c>
      <c r="BZ29" s="48">
        <f>BY29/BY28</f>
        <v>2.9534981147884373E-2</v>
      </c>
      <c r="CA29" s="47">
        <v>140</v>
      </c>
      <c r="CB29" s="48">
        <f>CA29/CA28</f>
        <v>3.1124944419742107E-2</v>
      </c>
      <c r="CC29" s="47">
        <v>155</v>
      </c>
      <c r="CD29" s="48">
        <f>CC29/CC28</f>
        <v>3.561580882352941E-2</v>
      </c>
      <c r="CE29" s="47">
        <v>136</v>
      </c>
      <c r="CF29" s="48">
        <f>CE29/CE28</f>
        <v>3.1894934333958722E-2</v>
      </c>
      <c r="CG29" s="47">
        <v>120</v>
      </c>
      <c r="CH29" s="48">
        <f>CG29/CG28</f>
        <v>2.9311187103077674E-2</v>
      </c>
      <c r="CI29" s="47">
        <v>110</v>
      </c>
      <c r="CJ29" s="48">
        <f>CI29/CI28</f>
        <v>2.6128266033254157E-2</v>
      </c>
      <c r="CK29" s="47">
        <v>98</v>
      </c>
      <c r="CL29" s="48">
        <f>CK29/CK28</f>
        <v>2.3501199040767386E-2</v>
      </c>
      <c r="CN29" s="97"/>
    </row>
    <row r="30" spans="1:92" s="49" customFormat="1" ht="12" customHeight="1">
      <c r="A30" s="45"/>
      <c r="B30" s="46" t="s">
        <v>35</v>
      </c>
      <c r="C30" s="47">
        <v>7</v>
      </c>
      <c r="D30" s="48">
        <v>1.5927189988623437E-3</v>
      </c>
      <c r="E30" s="48"/>
      <c r="F30" s="47">
        <v>8</v>
      </c>
      <c r="G30" s="48">
        <v>1.7754105636928539E-3</v>
      </c>
      <c r="H30" s="48"/>
      <c r="I30" s="47">
        <v>11</v>
      </c>
      <c r="J30" s="48">
        <v>2.4537140307829578E-3</v>
      </c>
      <c r="K30" s="48"/>
      <c r="L30" s="47">
        <v>12</v>
      </c>
      <c r="M30" s="48">
        <v>2.717391304347826E-3</v>
      </c>
      <c r="N30" s="48"/>
      <c r="O30" s="47">
        <v>8</v>
      </c>
      <c r="P30" s="48">
        <v>1.8943878759175941E-3</v>
      </c>
      <c r="Q30" s="48"/>
      <c r="R30" s="47">
        <v>5</v>
      </c>
      <c r="S30" s="48">
        <v>1.1373976342129207E-3</v>
      </c>
      <c r="T30" s="48"/>
      <c r="U30" s="47">
        <v>9</v>
      </c>
      <c r="V30" s="48">
        <v>2.112676056338028E-3</v>
      </c>
      <c r="W30" s="48"/>
      <c r="X30" s="47">
        <v>8</v>
      </c>
      <c r="Y30" s="48">
        <v>1.9240019240019241E-3</v>
      </c>
      <c r="Z30" s="48"/>
      <c r="AA30" s="47">
        <v>9</v>
      </c>
      <c r="AB30" s="48">
        <v>2.1382751247327157E-3</v>
      </c>
      <c r="AC30" s="48"/>
      <c r="AD30" s="47">
        <v>8</v>
      </c>
      <c r="AE30" s="48">
        <v>1.8331805682859762E-3</v>
      </c>
      <c r="AF30" s="48"/>
      <c r="AG30" s="47">
        <v>8</v>
      </c>
      <c r="AH30" s="48">
        <v>1.8336007334402934E-3</v>
      </c>
      <c r="AI30" s="48"/>
      <c r="AJ30" s="47">
        <v>9</v>
      </c>
      <c r="AK30" s="48">
        <v>2.0004445432318294E-3</v>
      </c>
      <c r="AL30" s="45"/>
      <c r="AM30" s="47">
        <v>11</v>
      </c>
      <c r="AN30" s="48">
        <v>2.3201856148491878E-3</v>
      </c>
      <c r="AO30" s="45"/>
      <c r="AP30" s="47">
        <v>10</v>
      </c>
      <c r="AQ30" s="48">
        <v>2.1654395842355999E-3</v>
      </c>
      <c r="AR30" s="45"/>
      <c r="AS30" s="47">
        <v>20</v>
      </c>
      <c r="AT30" s="48">
        <v>4.3687199650502403E-3</v>
      </c>
      <c r="AU30" s="45"/>
      <c r="AV30" s="47">
        <v>13</v>
      </c>
      <c r="AW30" s="48">
        <v>2.8365699323587169E-3</v>
      </c>
      <c r="AX30" s="45"/>
      <c r="AY30" s="47">
        <v>14</v>
      </c>
      <c r="AZ30" s="48">
        <v>3.0017152658662091E-3</v>
      </c>
      <c r="BA30" s="45"/>
      <c r="BB30" s="47">
        <v>15</v>
      </c>
      <c r="BC30" s="48">
        <v>3.1793132683340399E-3</v>
      </c>
      <c r="BD30" s="45"/>
      <c r="BE30" s="47">
        <v>13</v>
      </c>
      <c r="BF30" s="48">
        <v>2.6748971193415638E-3</v>
      </c>
      <c r="BG30" s="48"/>
      <c r="BH30" s="47">
        <v>13</v>
      </c>
      <c r="BI30" s="48">
        <v>2.6046884391905428E-3</v>
      </c>
      <c r="BJ30" s="48"/>
      <c r="BK30" s="47">
        <v>9</v>
      </c>
      <c r="BL30" s="48">
        <v>1.9226660969878231E-3</v>
      </c>
      <c r="BM30" s="47">
        <v>6</v>
      </c>
      <c r="BN30" s="48">
        <v>1.302365964836119E-3</v>
      </c>
      <c r="BO30" s="47">
        <v>6</v>
      </c>
      <c r="BP30" s="48">
        <v>1.2738853503184713E-3</v>
      </c>
      <c r="BQ30" s="47">
        <v>12</v>
      </c>
      <c r="BR30" s="48">
        <v>2.4242424242424242E-3</v>
      </c>
      <c r="BS30" s="47">
        <v>16</v>
      </c>
      <c r="BT30" s="48">
        <f t="shared" ref="BT30:BT33" si="4">BS30/$BU$28</f>
        <v>3.1397174254317113E-3</v>
      </c>
      <c r="BU30" s="47">
        <v>14</v>
      </c>
      <c r="BV30" s="48">
        <f t="shared" ref="BV30:BV38" si="5">BU30/$BU$28</f>
        <v>2.7472527472527475E-3</v>
      </c>
      <c r="BW30" s="47">
        <v>13</v>
      </c>
      <c r="BX30" s="48">
        <f>BW30/BW28</f>
        <v>2.6046884391905428E-3</v>
      </c>
      <c r="BY30" s="47">
        <v>12</v>
      </c>
      <c r="BZ30" s="48">
        <f>BY30/BY28</f>
        <v>2.5136154168412233E-3</v>
      </c>
      <c r="CA30" s="47">
        <v>9</v>
      </c>
      <c r="CB30" s="48">
        <f>CA30/CA28</f>
        <v>2.0008892841262785E-3</v>
      </c>
      <c r="CC30" s="47">
        <v>11</v>
      </c>
      <c r="CD30" s="48">
        <f>CC30/CC28</f>
        <v>2.5275735294117648E-3</v>
      </c>
      <c r="CE30" s="47">
        <v>6</v>
      </c>
      <c r="CF30" s="48">
        <f>CE30/CE28</f>
        <v>1.4071294559099437E-3</v>
      </c>
      <c r="CG30" s="47">
        <v>4</v>
      </c>
      <c r="CH30" s="48">
        <f>CG30/CG28</f>
        <v>9.7703957010258913E-4</v>
      </c>
      <c r="CI30" s="47">
        <v>8</v>
      </c>
      <c r="CJ30" s="48">
        <f>CI30/CI28</f>
        <v>1.9002375296912114E-3</v>
      </c>
      <c r="CK30" s="47">
        <v>4</v>
      </c>
      <c r="CL30" s="48">
        <f>CK30/CK28</f>
        <v>9.5923261390887292E-4</v>
      </c>
      <c r="CN30" s="97"/>
    </row>
    <row r="31" spans="1:92" s="49" customFormat="1" ht="12" customHeight="1">
      <c r="A31" s="45"/>
      <c r="B31" s="15" t="s">
        <v>36</v>
      </c>
      <c r="C31" s="47">
        <v>29</v>
      </c>
      <c r="D31" s="48">
        <v>6.5984072810011379E-3</v>
      </c>
      <c r="E31" s="48"/>
      <c r="F31" s="47">
        <v>39</v>
      </c>
      <c r="G31" s="48">
        <v>8.6551264980026625E-3</v>
      </c>
      <c r="H31" s="48"/>
      <c r="I31" s="47">
        <v>42</v>
      </c>
      <c r="J31" s="48">
        <v>9.3687262993531126E-3</v>
      </c>
      <c r="K31" s="48"/>
      <c r="L31" s="47">
        <v>104</v>
      </c>
      <c r="M31" s="48">
        <v>2.355072463768116E-2</v>
      </c>
      <c r="N31" s="48"/>
      <c r="O31" s="47">
        <v>76</v>
      </c>
      <c r="P31" s="48">
        <v>1.7996684821217145E-2</v>
      </c>
      <c r="Q31" s="48"/>
      <c r="R31" s="47">
        <v>68</v>
      </c>
      <c r="S31" s="48">
        <v>1.5468607825295723E-2</v>
      </c>
      <c r="T31" s="48"/>
      <c r="U31" s="47">
        <v>53</v>
      </c>
      <c r="V31" s="48">
        <v>1.2441314553990611E-2</v>
      </c>
      <c r="W31" s="48"/>
      <c r="X31" s="47">
        <v>63</v>
      </c>
      <c r="Y31" s="48">
        <v>1.5151515151515152E-2</v>
      </c>
      <c r="Z31" s="48"/>
      <c r="AA31" s="47">
        <v>52</v>
      </c>
      <c r="AB31" s="48">
        <v>1.235447849845569E-2</v>
      </c>
      <c r="AC31" s="48"/>
      <c r="AD31" s="47">
        <v>62</v>
      </c>
      <c r="AE31" s="48">
        <v>1.4207149404216315E-2</v>
      </c>
      <c r="AF31" s="48"/>
      <c r="AG31" s="47">
        <v>69</v>
      </c>
      <c r="AH31" s="48">
        <v>1.5814806325922529E-2</v>
      </c>
      <c r="AI31" s="48"/>
      <c r="AJ31" s="47">
        <v>74</v>
      </c>
      <c r="AK31" s="48">
        <v>1.6448099577683929E-2</v>
      </c>
      <c r="AL31" s="45"/>
      <c r="AM31" s="47">
        <v>69</v>
      </c>
      <c r="AN31" s="48">
        <v>1.4553891584053997E-2</v>
      </c>
      <c r="AO31" s="45"/>
      <c r="AP31" s="47">
        <v>55</v>
      </c>
      <c r="AQ31" s="48">
        <v>1.1909917713295798E-2</v>
      </c>
      <c r="AR31" s="45"/>
      <c r="AS31" s="47">
        <v>72</v>
      </c>
      <c r="AT31" s="48">
        <v>1.5727391874180863E-2</v>
      </c>
      <c r="AU31" s="45"/>
      <c r="AV31" s="47">
        <v>92</v>
      </c>
      <c r="AW31" s="48">
        <v>2.0074187213615535E-2</v>
      </c>
      <c r="AX31" s="45"/>
      <c r="AY31" s="47">
        <v>95</v>
      </c>
      <c r="AZ31" s="48">
        <v>2.0368782161234993E-2</v>
      </c>
      <c r="BA31" s="45"/>
      <c r="BB31" s="47">
        <v>105</v>
      </c>
      <c r="BC31" s="48">
        <v>2.2255192878338281E-2</v>
      </c>
      <c r="BD31" s="45"/>
      <c r="BE31" s="47">
        <v>107</v>
      </c>
      <c r="BF31" s="48">
        <v>2.2016460905349793E-2</v>
      </c>
      <c r="BG31" s="48"/>
      <c r="BH31" s="47">
        <v>90</v>
      </c>
      <c r="BI31" s="48">
        <v>1.8032458425165297E-2</v>
      </c>
      <c r="BJ31" s="48"/>
      <c r="BK31" s="47">
        <v>91</v>
      </c>
      <c r="BL31" s="48">
        <v>1.9440290536210211E-2</v>
      </c>
      <c r="BM31" s="47">
        <v>89</v>
      </c>
      <c r="BN31" s="48">
        <v>1.9318428478402431E-2</v>
      </c>
      <c r="BO31" s="47">
        <v>105</v>
      </c>
      <c r="BP31" s="48">
        <v>2.2292993630573247E-2</v>
      </c>
      <c r="BQ31" s="47">
        <v>116</v>
      </c>
      <c r="BR31" s="48">
        <v>2.3434343434343436E-2</v>
      </c>
      <c r="BS31" s="47">
        <v>111</v>
      </c>
      <c r="BT31" s="48">
        <f t="shared" si="4"/>
        <v>2.1781789638932497E-2</v>
      </c>
      <c r="BU31" s="47">
        <v>111</v>
      </c>
      <c r="BV31" s="48">
        <f t="shared" si="5"/>
        <v>2.1781789638932497E-2</v>
      </c>
      <c r="BW31" s="47">
        <v>106</v>
      </c>
      <c r="BX31" s="48">
        <f>BW31/BW28</f>
        <v>2.123822881186135E-2</v>
      </c>
      <c r="BY31" s="47">
        <v>105</v>
      </c>
      <c r="BZ31" s="48">
        <f>BY31/BY28</f>
        <v>2.1994134897360705E-2</v>
      </c>
      <c r="CA31" s="47">
        <v>113</v>
      </c>
      <c r="CB31" s="48">
        <f>CA31/CA28</f>
        <v>2.5122276567363273E-2</v>
      </c>
      <c r="CC31" s="47">
        <v>117</v>
      </c>
      <c r="CD31" s="48">
        <f>CC31/CC28</f>
        <v>2.688419117647059E-2</v>
      </c>
      <c r="CE31" s="47">
        <v>113</v>
      </c>
      <c r="CF31" s="48">
        <f>CE31/CE28</f>
        <v>2.6500938086303941E-2</v>
      </c>
      <c r="CG31" s="47">
        <v>115</v>
      </c>
      <c r="CH31" s="48">
        <f>CG31/CG28</f>
        <v>2.8089887640449437E-2</v>
      </c>
      <c r="CI31" s="47">
        <v>123</v>
      </c>
      <c r="CJ31" s="48">
        <f>CI31/CI28</f>
        <v>2.9216152019002375E-2</v>
      </c>
      <c r="CK31" s="47">
        <v>131</v>
      </c>
      <c r="CL31" s="48">
        <f>CK31/CK28</f>
        <v>3.1414868105515588E-2</v>
      </c>
      <c r="CN31" s="97"/>
    </row>
    <row r="32" spans="1:92" s="49" customFormat="1" ht="12" customHeight="1">
      <c r="A32" s="45"/>
      <c r="B32" s="46" t="s">
        <v>37</v>
      </c>
      <c r="C32" s="47">
        <v>35</v>
      </c>
      <c r="D32" s="48">
        <v>7.9635949943117172E-3</v>
      </c>
      <c r="E32" s="48"/>
      <c r="F32" s="47">
        <v>42</v>
      </c>
      <c r="G32" s="48">
        <v>9.3209054593874838E-3</v>
      </c>
      <c r="H32" s="48"/>
      <c r="I32" s="47">
        <v>55</v>
      </c>
      <c r="J32" s="48">
        <v>1.2268570153914788E-2</v>
      </c>
      <c r="K32" s="48"/>
      <c r="L32" s="47">
        <v>65</v>
      </c>
      <c r="M32" s="48">
        <v>1.4719202898550724E-2</v>
      </c>
      <c r="N32" s="48"/>
      <c r="O32" s="47">
        <v>53</v>
      </c>
      <c r="P32" s="48">
        <v>1.2550319677954062E-2</v>
      </c>
      <c r="Q32" s="48"/>
      <c r="R32" s="47">
        <v>65</v>
      </c>
      <c r="S32" s="48">
        <v>1.4786169244767972E-2</v>
      </c>
      <c r="T32" s="48"/>
      <c r="U32" s="47">
        <v>69</v>
      </c>
      <c r="V32" s="48">
        <v>1.6197183098591549E-2</v>
      </c>
      <c r="W32" s="48"/>
      <c r="X32" s="47">
        <v>65</v>
      </c>
      <c r="Y32" s="48">
        <v>1.5632515632515633E-2</v>
      </c>
      <c r="Z32" s="48"/>
      <c r="AA32" s="47">
        <v>55</v>
      </c>
      <c r="AB32" s="48">
        <v>1.3067236873366595E-2</v>
      </c>
      <c r="AC32" s="48"/>
      <c r="AD32" s="47">
        <v>55</v>
      </c>
      <c r="AE32" s="48">
        <v>1.2603116406966087E-2</v>
      </c>
      <c r="AF32" s="48"/>
      <c r="AG32" s="47">
        <v>63</v>
      </c>
      <c r="AH32" s="48">
        <v>1.443960577584231E-2</v>
      </c>
      <c r="AI32" s="48"/>
      <c r="AJ32" s="47">
        <v>62</v>
      </c>
      <c r="AK32" s="48">
        <v>1.3780840186708157E-2</v>
      </c>
      <c r="AL32" s="45"/>
      <c r="AM32" s="47">
        <v>72</v>
      </c>
      <c r="AN32" s="48">
        <v>1.5186669479012866E-2</v>
      </c>
      <c r="AO32" s="45"/>
      <c r="AP32" s="47">
        <v>71</v>
      </c>
      <c r="AQ32" s="48">
        <v>1.5374621048072759E-2</v>
      </c>
      <c r="AR32" s="45"/>
      <c r="AS32" s="47">
        <v>74</v>
      </c>
      <c r="AT32" s="48">
        <v>1.616426387068589E-2</v>
      </c>
      <c r="AU32" s="45"/>
      <c r="AV32" s="47">
        <v>67</v>
      </c>
      <c r="AW32" s="48">
        <v>1.4619245036002619E-2</v>
      </c>
      <c r="AX32" s="45"/>
      <c r="AY32" s="47">
        <v>70</v>
      </c>
      <c r="AZ32" s="48">
        <v>1.5008576329331046E-2</v>
      </c>
      <c r="BA32" s="45"/>
      <c r="BB32" s="47">
        <v>79</v>
      </c>
      <c r="BC32" s="48">
        <v>1.6744383213225942E-2</v>
      </c>
      <c r="BD32" s="45"/>
      <c r="BE32" s="47">
        <v>93</v>
      </c>
      <c r="BF32" s="48">
        <v>1.9135802469135803E-2</v>
      </c>
      <c r="BG32" s="48"/>
      <c r="BH32" s="47">
        <v>93</v>
      </c>
      <c r="BI32" s="48">
        <v>1.8633540372670808E-2</v>
      </c>
      <c r="BJ32" s="48"/>
      <c r="BK32" s="47">
        <v>103</v>
      </c>
      <c r="BL32" s="48">
        <v>2.2003845332193975E-2</v>
      </c>
      <c r="BM32" s="47">
        <v>136</v>
      </c>
      <c r="BN32" s="48">
        <v>2.9520295202952029E-2</v>
      </c>
      <c r="BO32" s="47">
        <v>139</v>
      </c>
      <c r="BP32" s="48">
        <v>2.951167728237792E-2</v>
      </c>
      <c r="BQ32" s="47">
        <v>146</v>
      </c>
      <c r="BR32" s="48">
        <v>2.9494949494949494E-2</v>
      </c>
      <c r="BS32" s="47">
        <v>154</v>
      </c>
      <c r="BT32" s="48">
        <f t="shared" si="4"/>
        <v>3.021978021978022E-2</v>
      </c>
      <c r="BU32" s="47">
        <v>165</v>
      </c>
      <c r="BV32" s="48">
        <f t="shared" si="5"/>
        <v>3.2378335949764518E-2</v>
      </c>
      <c r="BW32" s="47">
        <v>165</v>
      </c>
      <c r="BX32" s="48">
        <f>BW32/BW28</f>
        <v>3.3059507112803047E-2</v>
      </c>
      <c r="BY32" s="47">
        <v>167</v>
      </c>
      <c r="BZ32" s="48">
        <f>BY32/BY28</f>
        <v>3.4981147884373689E-2</v>
      </c>
      <c r="CA32" s="47">
        <v>177</v>
      </c>
      <c r="CB32" s="48">
        <f>CA32/CA28</f>
        <v>3.935082258781681E-2</v>
      </c>
      <c r="CC32" s="47">
        <v>179</v>
      </c>
      <c r="CD32" s="48">
        <f>CC32/CC28</f>
        <v>4.1130514705882353E-2</v>
      </c>
      <c r="CE32" s="47">
        <v>162</v>
      </c>
      <c r="CF32" s="48">
        <f>CE32/CE28</f>
        <v>3.7992495309568483E-2</v>
      </c>
      <c r="CG32" s="47">
        <v>165</v>
      </c>
      <c r="CH32" s="48">
        <f>CG32/CG28</f>
        <v>4.0302882266731802E-2</v>
      </c>
      <c r="CI32" s="47">
        <v>168</v>
      </c>
      <c r="CJ32" s="48">
        <f>CI32/CI28</f>
        <v>3.9904988123515436E-2</v>
      </c>
      <c r="CK32" s="47">
        <v>163</v>
      </c>
      <c r="CL32" s="48">
        <f>CK32/CK28</f>
        <v>3.9088729016786568E-2</v>
      </c>
      <c r="CN32" s="97"/>
    </row>
    <row r="33" spans="1:92" s="49" customFormat="1" ht="12" customHeight="1">
      <c r="A33" s="45"/>
      <c r="B33" s="46" t="s">
        <v>38</v>
      </c>
      <c r="C33" s="47"/>
      <c r="D33" s="48"/>
      <c r="E33" s="48"/>
      <c r="F33" s="47"/>
      <c r="G33" s="48"/>
      <c r="H33" s="48"/>
      <c r="I33" s="47"/>
      <c r="J33" s="48"/>
      <c r="K33" s="48"/>
      <c r="L33" s="47"/>
      <c r="M33" s="48"/>
      <c r="N33" s="48"/>
      <c r="O33" s="47"/>
      <c r="P33" s="48"/>
      <c r="Q33" s="48"/>
      <c r="R33" s="47"/>
      <c r="S33" s="48"/>
      <c r="T33" s="48"/>
      <c r="U33" s="47"/>
      <c r="V33" s="48"/>
      <c r="W33" s="48"/>
      <c r="X33" s="47"/>
      <c r="Y33" s="48"/>
      <c r="Z33" s="48"/>
      <c r="AA33" s="47"/>
      <c r="AB33" s="48"/>
      <c r="AC33" s="48"/>
      <c r="AD33" s="47"/>
      <c r="AE33" s="48"/>
      <c r="AF33" s="48"/>
      <c r="AG33" s="47"/>
      <c r="AH33" s="48"/>
      <c r="AI33" s="48"/>
      <c r="AJ33" s="47"/>
      <c r="AK33" s="48"/>
      <c r="AL33" s="45"/>
      <c r="AM33" s="47"/>
      <c r="AN33" s="48"/>
      <c r="AO33" s="45"/>
      <c r="AP33" s="47"/>
      <c r="AQ33" s="48"/>
      <c r="AR33" s="45"/>
      <c r="AS33" s="47"/>
      <c r="AT33" s="48"/>
      <c r="AU33" s="45"/>
      <c r="AV33" s="47"/>
      <c r="AW33" s="48"/>
      <c r="AX33" s="45"/>
      <c r="AY33" s="47"/>
      <c r="AZ33" s="48"/>
      <c r="BA33" s="45"/>
      <c r="BB33" s="47"/>
      <c r="BC33" s="48"/>
      <c r="BD33" s="45"/>
      <c r="BE33" s="47">
        <v>0</v>
      </c>
      <c r="BF33" s="48">
        <v>0</v>
      </c>
      <c r="BG33" s="48"/>
      <c r="BH33" s="47">
        <v>0</v>
      </c>
      <c r="BI33" s="48">
        <v>0</v>
      </c>
      <c r="BJ33" s="48"/>
      <c r="BK33" s="47">
        <v>1</v>
      </c>
      <c r="BL33" s="48">
        <v>2.1362956633198035E-4</v>
      </c>
      <c r="BM33" s="47">
        <v>1</v>
      </c>
      <c r="BN33" s="48">
        <v>2.1706099413935315E-4</v>
      </c>
      <c r="BO33" s="47">
        <v>2</v>
      </c>
      <c r="BP33" s="48">
        <v>4.2462845010615713E-4</v>
      </c>
      <c r="BQ33" s="47">
        <v>5</v>
      </c>
      <c r="BR33" s="48">
        <v>1.0101010101010101E-3</v>
      </c>
      <c r="BS33" s="47">
        <v>7</v>
      </c>
      <c r="BT33" s="48">
        <f t="shared" si="4"/>
        <v>1.3736263736263737E-3</v>
      </c>
      <c r="BU33" s="47">
        <v>5</v>
      </c>
      <c r="BV33" s="48">
        <f t="shared" si="5"/>
        <v>9.8116169544740965E-4</v>
      </c>
      <c r="BW33" s="47">
        <v>3</v>
      </c>
      <c r="BX33" s="48">
        <f>BW33/BW28</f>
        <v>6.0108194750550987E-4</v>
      </c>
      <c r="BY33" s="47">
        <v>2</v>
      </c>
      <c r="BZ33" s="48">
        <f>BY33/BY28</f>
        <v>4.1893590280687055E-4</v>
      </c>
      <c r="CA33" s="47">
        <v>6</v>
      </c>
      <c r="CB33" s="48">
        <f>CA33/CA28</f>
        <v>1.3339261894175188E-3</v>
      </c>
      <c r="CC33" s="47">
        <v>5</v>
      </c>
      <c r="CD33" s="48">
        <f>CC33/CC28</f>
        <v>1.1488970588235295E-3</v>
      </c>
      <c r="CE33" s="47">
        <v>5</v>
      </c>
      <c r="CF33" s="48">
        <f>CE33/CE28</f>
        <v>1.1726078799249532E-3</v>
      </c>
      <c r="CG33" s="47">
        <v>5</v>
      </c>
      <c r="CH33" s="48">
        <f>CG33/CG28</f>
        <v>1.2212994626282364E-3</v>
      </c>
      <c r="CI33" s="47">
        <v>2</v>
      </c>
      <c r="CJ33" s="48">
        <f>CI33/CI28</f>
        <v>4.7505938242280285E-4</v>
      </c>
      <c r="CK33" s="47">
        <v>0</v>
      </c>
      <c r="CL33" s="48">
        <f>CK33/CK28</f>
        <v>0</v>
      </c>
      <c r="CN33" s="97"/>
    </row>
    <row r="34" spans="1:92" s="49" customFormat="1" ht="12" customHeight="1">
      <c r="A34" s="45"/>
      <c r="B34" s="46" t="s">
        <v>39</v>
      </c>
      <c r="C34" s="47"/>
      <c r="D34" s="48"/>
      <c r="E34" s="48"/>
      <c r="F34" s="47"/>
      <c r="G34" s="48"/>
      <c r="H34" s="48"/>
      <c r="I34" s="47"/>
      <c r="J34" s="48"/>
      <c r="K34" s="48"/>
      <c r="L34" s="47"/>
      <c r="M34" s="48"/>
      <c r="N34" s="48"/>
      <c r="O34" s="47"/>
      <c r="P34" s="48"/>
      <c r="Q34" s="48"/>
      <c r="R34" s="47"/>
      <c r="S34" s="48"/>
      <c r="T34" s="48"/>
      <c r="U34" s="47"/>
      <c r="V34" s="48"/>
      <c r="W34" s="48"/>
      <c r="X34" s="47"/>
      <c r="Y34" s="48"/>
      <c r="Z34" s="48"/>
      <c r="AA34" s="47"/>
      <c r="AB34" s="48"/>
      <c r="AC34" s="48"/>
      <c r="AD34" s="47"/>
      <c r="AE34" s="48"/>
      <c r="AF34" s="48"/>
      <c r="AG34" s="47"/>
      <c r="AH34" s="48"/>
      <c r="AI34" s="48"/>
      <c r="AJ34" s="47"/>
      <c r="AK34" s="48"/>
      <c r="AL34" s="45"/>
      <c r="AM34" s="47"/>
      <c r="AN34" s="48"/>
      <c r="AO34" s="45"/>
      <c r="AP34" s="47"/>
      <c r="AQ34" s="48"/>
      <c r="AR34" s="45"/>
      <c r="AS34" s="47"/>
      <c r="AT34" s="48"/>
      <c r="AU34" s="45"/>
      <c r="AV34" s="47"/>
      <c r="AW34" s="48"/>
      <c r="AX34" s="45"/>
      <c r="AY34" s="47"/>
      <c r="AZ34" s="48"/>
      <c r="BA34" s="45"/>
      <c r="BB34" s="47"/>
      <c r="BC34" s="48"/>
      <c r="BD34" s="45"/>
      <c r="BE34" s="47">
        <v>16</v>
      </c>
      <c r="BF34" s="48">
        <v>3.2921810699588477E-3</v>
      </c>
      <c r="BG34" s="48"/>
      <c r="BH34" s="47">
        <v>25</v>
      </c>
      <c r="BI34" s="48">
        <v>5.0090162292125828E-3</v>
      </c>
      <c r="BJ34" s="48"/>
      <c r="BK34" s="47">
        <v>30</v>
      </c>
      <c r="BL34" s="48">
        <v>6.4088869899594104E-3</v>
      </c>
      <c r="BM34" s="47">
        <v>28</v>
      </c>
      <c r="BN34" s="48">
        <v>6.0777078359018884E-3</v>
      </c>
      <c r="BO34" s="47">
        <v>29</v>
      </c>
      <c r="BP34" s="48">
        <v>6.1571125265392785E-3</v>
      </c>
      <c r="BQ34" s="47">
        <v>44</v>
      </c>
      <c r="BR34" s="48">
        <v>8.8888888888888889E-3</v>
      </c>
      <c r="BS34" s="47">
        <v>41</v>
      </c>
      <c r="BT34" s="48">
        <f>BS34/$BU$28</f>
        <v>8.0455259026687605E-3</v>
      </c>
      <c r="BU34" s="47">
        <v>47</v>
      </c>
      <c r="BV34" s="48">
        <f>BU34/$BU$28</f>
        <v>9.2229199372056512E-3</v>
      </c>
      <c r="BW34" s="47">
        <v>42</v>
      </c>
      <c r="BX34" s="48">
        <f>BW34/BW28</f>
        <v>8.4151472650771386E-3</v>
      </c>
      <c r="BY34" s="47">
        <v>54</v>
      </c>
      <c r="BZ34" s="48">
        <f>BY34/BY28</f>
        <v>1.1311269375785506E-2</v>
      </c>
      <c r="CA34" s="47">
        <v>52</v>
      </c>
      <c r="CB34" s="48">
        <f>CA34/CA28</f>
        <v>1.1560693641618497E-2</v>
      </c>
      <c r="CC34" s="47">
        <v>64</v>
      </c>
      <c r="CD34" s="48">
        <f>CC34/CC28</f>
        <v>1.4705882352941176E-2</v>
      </c>
      <c r="CE34" s="47">
        <v>72</v>
      </c>
      <c r="CF34" s="48">
        <f>CE34/CE28</f>
        <v>1.6885553470919325E-2</v>
      </c>
      <c r="CG34" s="47">
        <v>63</v>
      </c>
      <c r="CH34" s="48">
        <f>CG34/CG28</f>
        <v>1.5388373229115779E-2</v>
      </c>
      <c r="CI34" s="47">
        <v>58</v>
      </c>
      <c r="CJ34" s="48">
        <f>CI34/CI28</f>
        <v>1.3776722090261283E-2</v>
      </c>
      <c r="CK34" s="47">
        <v>44</v>
      </c>
      <c r="CL34" s="48">
        <f>CK34/CK28</f>
        <v>1.0551558752997603E-2</v>
      </c>
      <c r="CN34" s="97"/>
    </row>
    <row r="35" spans="1:92" s="49" customFormat="1" ht="12" customHeight="1">
      <c r="A35" s="45"/>
      <c r="B35" s="50" t="s">
        <v>47</v>
      </c>
      <c r="C35" s="47"/>
      <c r="D35" s="48"/>
      <c r="E35" s="48"/>
      <c r="F35" s="47"/>
      <c r="G35" s="48"/>
      <c r="H35" s="48"/>
      <c r="I35" s="47"/>
      <c r="J35" s="48"/>
      <c r="K35" s="48"/>
      <c r="L35" s="47"/>
      <c r="M35" s="48"/>
      <c r="N35" s="48"/>
      <c r="O35" s="47"/>
      <c r="P35" s="48"/>
      <c r="Q35" s="48"/>
      <c r="R35" s="47"/>
      <c r="S35" s="48"/>
      <c r="T35" s="48"/>
      <c r="U35" s="47"/>
      <c r="V35" s="48"/>
      <c r="W35" s="48"/>
      <c r="X35" s="47"/>
      <c r="Y35" s="48"/>
      <c r="Z35" s="48"/>
      <c r="AA35" s="47"/>
      <c r="AB35" s="48"/>
      <c r="AC35" s="48"/>
      <c r="AD35" s="47"/>
      <c r="AE35" s="48"/>
      <c r="AF35" s="48"/>
      <c r="AG35" s="47"/>
      <c r="AH35" s="48"/>
      <c r="AI35" s="48"/>
      <c r="AJ35" s="47"/>
      <c r="AK35" s="48"/>
      <c r="AL35" s="45"/>
      <c r="AM35" s="47"/>
      <c r="AN35" s="48"/>
      <c r="AO35" s="45"/>
      <c r="AP35" s="47"/>
      <c r="AQ35" s="48"/>
      <c r="AR35" s="45"/>
      <c r="AS35" s="47"/>
      <c r="AT35" s="48"/>
      <c r="AU35" s="45"/>
      <c r="AV35" s="47"/>
      <c r="AW35" s="48"/>
      <c r="AX35" s="45"/>
      <c r="AY35" s="47"/>
      <c r="AZ35" s="48"/>
      <c r="BA35" s="45"/>
      <c r="BB35" s="47"/>
      <c r="BC35" s="48"/>
      <c r="BD35" s="45"/>
      <c r="BE35" s="51">
        <v>382</v>
      </c>
      <c r="BF35" s="52">
        <v>7.8600823045267484E-2</v>
      </c>
      <c r="BG35" s="52"/>
      <c r="BH35" s="51">
        <v>369</v>
      </c>
      <c r="BI35" s="52">
        <v>7.3933079543177724E-2</v>
      </c>
      <c r="BJ35" s="52"/>
      <c r="BK35" s="51">
        <v>383</v>
      </c>
      <c r="BL35" s="52">
        <v>8.1820123905148479E-2</v>
      </c>
      <c r="BM35" s="51">
        <v>388</v>
      </c>
      <c r="BN35" s="52">
        <v>8.4219665726069023E-2</v>
      </c>
      <c r="BO35" s="51">
        <v>405</v>
      </c>
      <c r="BP35" s="52">
        <v>8.598726114649681E-2</v>
      </c>
      <c r="BQ35" s="51">
        <v>474</v>
      </c>
      <c r="BR35" s="52">
        <v>9.5757575757575764E-2</v>
      </c>
      <c r="BS35" s="51">
        <f>SUM(BS29:BS34)</f>
        <v>468</v>
      </c>
      <c r="BT35" s="48">
        <f>BS35/$BU$28</f>
        <v>9.1836734693877556E-2</v>
      </c>
      <c r="BU35" s="51">
        <f>SUM(BU29:BU34)</f>
        <v>493</v>
      </c>
      <c r="BV35" s="48">
        <f>BU35/$BU$28</f>
        <v>9.6742543171114595E-2</v>
      </c>
      <c r="BW35" s="51">
        <f>SUM(BW29:BW34)</f>
        <v>476</v>
      </c>
      <c r="BX35" s="48">
        <f>BW35/BW28</f>
        <v>9.5371669004207571E-2</v>
      </c>
      <c r="BY35" s="51">
        <f>SUM(BY29:BY34)</f>
        <v>481</v>
      </c>
      <c r="BZ35" s="48">
        <f>BY35/BY28</f>
        <v>0.10075408462505236</v>
      </c>
      <c r="CA35" s="51">
        <f>SUM(CA29:CA34)</f>
        <v>497</v>
      </c>
      <c r="CB35" s="48">
        <f>CA35/CA28</f>
        <v>0.11049355269008448</v>
      </c>
      <c r="CC35" s="51">
        <f>SUM(CC29:CC34)</f>
        <v>531</v>
      </c>
      <c r="CD35" s="48">
        <f>CC35/CC28</f>
        <v>0.12201286764705882</v>
      </c>
      <c r="CE35" s="51">
        <f>SUM(CE29:CE34)</f>
        <v>494</v>
      </c>
      <c r="CF35" s="48">
        <f>CE35/CE28</f>
        <v>0.11585365853658537</v>
      </c>
      <c r="CG35" s="51">
        <f>SUM(CG29:CG34)</f>
        <v>472</v>
      </c>
      <c r="CH35" s="48">
        <f>CG35/CG28</f>
        <v>0.11529066927210552</v>
      </c>
      <c r="CI35" s="51">
        <f>SUM(CI29:CI34)</f>
        <v>469</v>
      </c>
      <c r="CJ35" s="48">
        <f>CI35/CI28</f>
        <v>0.11140142517814727</v>
      </c>
      <c r="CK35" s="51">
        <f>SUM(CK29:CK34)</f>
        <v>440</v>
      </c>
      <c r="CL35" s="48">
        <f>CK35/CK28</f>
        <v>0.10551558752997602</v>
      </c>
      <c r="CN35" s="97"/>
    </row>
    <row r="36" spans="1:92" s="49" customFormat="1" ht="12" customHeight="1">
      <c r="A36" s="45"/>
      <c r="B36" s="15" t="s">
        <v>3</v>
      </c>
      <c r="C36" s="47">
        <v>2849</v>
      </c>
      <c r="D36" s="48">
        <v>0.64823663253697383</v>
      </c>
      <c r="E36" s="48"/>
      <c r="F36" s="47">
        <v>2885</v>
      </c>
      <c r="G36" s="48">
        <v>0.64025743453173545</v>
      </c>
      <c r="H36" s="48"/>
      <c r="I36" s="47">
        <v>2784</v>
      </c>
      <c r="J36" s="48">
        <v>0.62101271469997765</v>
      </c>
      <c r="K36" s="48"/>
      <c r="L36" s="47">
        <v>2753</v>
      </c>
      <c r="M36" s="48">
        <v>0.62341485507246375</v>
      </c>
      <c r="N36" s="48"/>
      <c r="O36" s="47">
        <v>2623</v>
      </c>
      <c r="P36" s="48">
        <v>0.62112242481648117</v>
      </c>
      <c r="Q36" s="48"/>
      <c r="R36" s="47">
        <v>2743</v>
      </c>
      <c r="S36" s="48">
        <v>0.62397634212920838</v>
      </c>
      <c r="T36" s="48"/>
      <c r="U36" s="47">
        <v>2633</v>
      </c>
      <c r="V36" s="48">
        <v>0.61807511737089205</v>
      </c>
      <c r="W36" s="48"/>
      <c r="X36" s="47">
        <v>2550</v>
      </c>
      <c r="Y36" s="48">
        <v>0.61327561327561331</v>
      </c>
      <c r="Z36" s="48"/>
      <c r="AA36" s="47">
        <v>2599</v>
      </c>
      <c r="AB36" s="48">
        <v>0.61748633879781423</v>
      </c>
      <c r="AC36" s="48"/>
      <c r="AD36" s="47">
        <v>2662</v>
      </c>
      <c r="AE36" s="48">
        <v>0.6099908340971586</v>
      </c>
      <c r="AF36" s="48"/>
      <c r="AG36" s="47">
        <v>2683</v>
      </c>
      <c r="AH36" s="48">
        <v>0.61494384597753837</v>
      </c>
      <c r="AI36" s="48"/>
      <c r="AJ36" s="47">
        <v>2724</v>
      </c>
      <c r="AK36" s="48">
        <v>0.60546788175150035</v>
      </c>
      <c r="AL36" s="45"/>
      <c r="AM36" s="47">
        <v>2872</v>
      </c>
      <c r="AN36" s="48">
        <v>0.60577937144062433</v>
      </c>
      <c r="AO36" s="45"/>
      <c r="AP36" s="47">
        <v>2814</v>
      </c>
      <c r="AQ36" s="48">
        <v>0.60935469900389783</v>
      </c>
      <c r="AR36" s="45"/>
      <c r="AS36" s="47">
        <v>2827</v>
      </c>
      <c r="AT36" s="48">
        <v>0.61751856705985142</v>
      </c>
      <c r="AU36" s="45"/>
      <c r="AV36" s="47">
        <v>2805</v>
      </c>
      <c r="AW36" s="48">
        <v>0.61204451232816937</v>
      </c>
      <c r="AX36" s="45"/>
      <c r="AY36" s="47">
        <v>2863</v>
      </c>
      <c r="AZ36" s="48">
        <v>0.61385077186963977</v>
      </c>
      <c r="BA36" s="45"/>
      <c r="BB36" s="47">
        <v>2870</v>
      </c>
      <c r="BC36" s="48">
        <v>0.60830860534124631</v>
      </c>
      <c r="BD36" s="45"/>
      <c r="BE36" s="47">
        <v>2919</v>
      </c>
      <c r="BF36" s="48">
        <v>0.60061728395061731</v>
      </c>
      <c r="BG36" s="48"/>
      <c r="BH36" s="47">
        <v>2578</v>
      </c>
      <c r="BI36" s="48">
        <v>0.51652975355640152</v>
      </c>
      <c r="BJ36" s="48"/>
      <c r="BK36" s="47">
        <v>2563</v>
      </c>
      <c r="BL36" s="48">
        <v>0.54753257850886561</v>
      </c>
      <c r="BM36" s="47">
        <v>2498</v>
      </c>
      <c r="BN36" s="48">
        <v>0.54221836336010421</v>
      </c>
      <c r="BO36" s="47">
        <v>2497</v>
      </c>
      <c r="BP36" s="48">
        <v>0.53014861995753715</v>
      </c>
      <c r="BQ36" s="47">
        <v>2493</v>
      </c>
      <c r="BR36" s="48">
        <v>0.50363636363636366</v>
      </c>
      <c r="BS36" s="47">
        <v>2493</v>
      </c>
      <c r="BT36" s="48">
        <f t="shared" ref="BT36:BT38" si="6">BS36/$BU$28</f>
        <v>0.48920722135007849</v>
      </c>
      <c r="BU36" s="47">
        <v>2429</v>
      </c>
      <c r="BV36" s="48">
        <f t="shared" si="5"/>
        <v>0.47664835164835168</v>
      </c>
      <c r="BW36" s="47">
        <v>2297</v>
      </c>
      <c r="BX36" s="48">
        <f>BW36/BW28</f>
        <v>0.46022841114005208</v>
      </c>
      <c r="BY36" s="47">
        <v>2210</v>
      </c>
      <c r="BZ36" s="48">
        <f>BY36/BY28</f>
        <v>0.46292417260159197</v>
      </c>
      <c r="CA36" s="47">
        <v>2101</v>
      </c>
      <c r="CB36" s="48">
        <f>CA36/CA28</f>
        <v>0.4670964873277012</v>
      </c>
      <c r="CC36" s="47">
        <v>2111</v>
      </c>
      <c r="CD36" s="48">
        <f>CC36/CC28</f>
        <v>0.4850643382352941</v>
      </c>
      <c r="CE36" s="47">
        <v>2031</v>
      </c>
      <c r="CF36" s="48">
        <f>CE36/CE28</f>
        <v>0.47631332082551597</v>
      </c>
      <c r="CG36" s="47">
        <v>1884</v>
      </c>
      <c r="CH36" s="48">
        <f>CG36/CG28</f>
        <v>0.46018563751831948</v>
      </c>
      <c r="CI36" s="47">
        <v>1775</v>
      </c>
      <c r="CJ36" s="48">
        <f>CI36/CI28</f>
        <v>0.42161520190023755</v>
      </c>
      <c r="CK36" s="47">
        <v>1646</v>
      </c>
      <c r="CL36" s="48">
        <f>CK36/CK28</f>
        <v>0.39472422062350121</v>
      </c>
      <c r="CN36" s="97"/>
    </row>
    <row r="37" spans="1:92" s="49" customFormat="1" ht="12" customHeight="1">
      <c r="A37" s="45"/>
      <c r="B37" s="15" t="s">
        <v>4</v>
      </c>
      <c r="C37" s="47">
        <v>1393</v>
      </c>
      <c r="D37" s="48">
        <v>0.3169510807736064</v>
      </c>
      <c r="E37" s="48"/>
      <c r="F37" s="47">
        <v>1422</v>
      </c>
      <c r="G37" s="48">
        <v>0.31557922769640478</v>
      </c>
      <c r="H37" s="48"/>
      <c r="I37" s="47">
        <v>1474</v>
      </c>
      <c r="J37" s="48">
        <v>0.32879768012491634</v>
      </c>
      <c r="K37" s="48"/>
      <c r="L37" s="47">
        <v>1365</v>
      </c>
      <c r="M37" s="48">
        <v>0.30910326086956524</v>
      </c>
      <c r="N37" s="48"/>
      <c r="O37" s="47">
        <v>1357</v>
      </c>
      <c r="P37" s="48">
        <v>0.32133554345252191</v>
      </c>
      <c r="Q37" s="48"/>
      <c r="R37" s="47">
        <v>1396</v>
      </c>
      <c r="S37" s="48">
        <v>0.31756141947224747</v>
      </c>
      <c r="T37" s="48"/>
      <c r="U37" s="47">
        <v>1380</v>
      </c>
      <c r="V37" s="48">
        <v>0.323943661971831</v>
      </c>
      <c r="W37" s="48"/>
      <c r="X37" s="47">
        <v>1360</v>
      </c>
      <c r="Y37" s="48">
        <v>0.32708032708032708</v>
      </c>
      <c r="Z37" s="48"/>
      <c r="AA37" s="47">
        <v>1390</v>
      </c>
      <c r="AB37" s="48">
        <v>0.33024471370871938</v>
      </c>
      <c r="AC37" s="48"/>
      <c r="AD37" s="47">
        <v>1466</v>
      </c>
      <c r="AE37" s="48">
        <v>0.33593033913840514</v>
      </c>
      <c r="AF37" s="48"/>
      <c r="AG37" s="47">
        <v>1439</v>
      </c>
      <c r="AH37" s="48">
        <v>0.32981893192757278</v>
      </c>
      <c r="AI37" s="48"/>
      <c r="AJ37" s="47">
        <v>1524</v>
      </c>
      <c r="AK37" s="48">
        <v>0.3387419426539231</v>
      </c>
      <c r="AL37" s="45"/>
      <c r="AM37" s="47">
        <v>1597</v>
      </c>
      <c r="AN37" s="48">
        <v>0.33684876608310482</v>
      </c>
      <c r="AO37" s="48"/>
      <c r="AP37" s="47">
        <v>1551</v>
      </c>
      <c r="AQ37" s="48">
        <v>0.33585967951494156</v>
      </c>
      <c r="AR37" s="48"/>
      <c r="AS37" s="47">
        <v>1461</v>
      </c>
      <c r="AT37" s="48">
        <v>0.31913499344692003</v>
      </c>
      <c r="AU37" s="48"/>
      <c r="AV37" s="47">
        <v>1473</v>
      </c>
      <c r="AW37" s="48">
        <v>0.32140519310495308</v>
      </c>
      <c r="AX37" s="48"/>
      <c r="AY37" s="47">
        <v>1481</v>
      </c>
      <c r="AZ37" s="48">
        <v>0.31753859348198971</v>
      </c>
      <c r="BA37" s="48"/>
      <c r="BB37" s="47">
        <v>1505</v>
      </c>
      <c r="BC37" s="48">
        <v>0.31899109792284869</v>
      </c>
      <c r="BD37" s="48"/>
      <c r="BE37" s="47">
        <v>1559</v>
      </c>
      <c r="BF37" s="48">
        <v>0.32078189300411525</v>
      </c>
      <c r="BG37" s="48"/>
      <c r="BH37" s="47">
        <v>1548</v>
      </c>
      <c r="BI37" s="48">
        <v>0.31015828491284314</v>
      </c>
      <c r="BJ37" s="48"/>
      <c r="BK37" s="47">
        <v>1525</v>
      </c>
      <c r="BL37" s="48">
        <v>0.32578508865627004</v>
      </c>
      <c r="BM37" s="47">
        <v>1518</v>
      </c>
      <c r="BN37" s="48">
        <v>0.32949858910353808</v>
      </c>
      <c r="BO37" s="47">
        <v>1623</v>
      </c>
      <c r="BP37" s="48">
        <v>0.34458598726114648</v>
      </c>
      <c r="BQ37" s="47">
        <v>1790</v>
      </c>
      <c r="BR37" s="48">
        <v>0.36161616161616161</v>
      </c>
      <c r="BS37" s="47">
        <v>1899</v>
      </c>
      <c r="BT37" s="48">
        <f t="shared" si="6"/>
        <v>0.3726452119309262</v>
      </c>
      <c r="BU37" s="47">
        <v>1922</v>
      </c>
      <c r="BV37" s="48">
        <f t="shared" si="5"/>
        <v>0.3771585557299843</v>
      </c>
      <c r="BW37" s="47">
        <v>1981</v>
      </c>
      <c r="BX37" s="48">
        <f>BW37/BW28</f>
        <v>0.39691444600280507</v>
      </c>
      <c r="BY37" s="47">
        <v>1871</v>
      </c>
      <c r="BZ37" s="48">
        <f>BY37/BY28</f>
        <v>0.39191453707582741</v>
      </c>
      <c r="CA37" s="47">
        <v>1691</v>
      </c>
      <c r="CB37" s="48">
        <f>CA37/CA28</f>
        <v>0.37594486438417074</v>
      </c>
      <c r="CC37" s="47">
        <v>1518</v>
      </c>
      <c r="CD37" s="48">
        <f>CC37/CC28</f>
        <v>0.34880514705882354</v>
      </c>
      <c r="CE37" s="47">
        <v>1596</v>
      </c>
      <c r="CF37" s="48">
        <f>CE37/CE28</f>
        <v>0.37429643527204504</v>
      </c>
      <c r="CG37" s="47">
        <v>1601</v>
      </c>
      <c r="CH37" s="48">
        <f>CG37/CG28</f>
        <v>0.39106008793356128</v>
      </c>
      <c r="CI37" s="47">
        <v>1835</v>
      </c>
      <c r="CJ37" s="48">
        <f>CI37/CI28</f>
        <v>0.43586698337292162</v>
      </c>
      <c r="CK37" s="47">
        <v>1913</v>
      </c>
      <c r="CL37" s="48">
        <f>CK37/CK28</f>
        <v>0.45875299760191846</v>
      </c>
      <c r="CN37" s="97"/>
    </row>
    <row r="38" spans="1:92" s="49" customFormat="1" ht="12" customHeight="1">
      <c r="A38" s="119"/>
      <c r="B38" s="120" t="s">
        <v>5</v>
      </c>
      <c r="C38" s="121"/>
      <c r="D38" s="122"/>
      <c r="E38" s="122"/>
      <c r="F38" s="121"/>
      <c r="G38" s="122"/>
      <c r="H38" s="122"/>
      <c r="I38" s="121"/>
      <c r="J38" s="122"/>
      <c r="K38" s="122"/>
      <c r="L38" s="121"/>
      <c r="M38" s="122"/>
      <c r="N38" s="122"/>
      <c r="O38" s="121"/>
      <c r="P38" s="122"/>
      <c r="Q38" s="122"/>
      <c r="R38" s="121"/>
      <c r="S38" s="122"/>
      <c r="T38" s="122"/>
      <c r="U38" s="121"/>
      <c r="V38" s="122"/>
      <c r="W38" s="122"/>
      <c r="X38" s="121"/>
      <c r="Y38" s="122"/>
      <c r="Z38" s="122"/>
      <c r="AA38" s="121"/>
      <c r="AB38" s="122"/>
      <c r="AC38" s="122"/>
      <c r="AD38" s="121"/>
      <c r="AE38" s="122"/>
      <c r="AF38" s="122"/>
      <c r="AG38" s="121"/>
      <c r="AH38" s="122"/>
      <c r="AI38" s="122"/>
      <c r="AJ38" s="121"/>
      <c r="AK38" s="122"/>
      <c r="AL38" s="119"/>
      <c r="AM38" s="121"/>
      <c r="AN38" s="122"/>
      <c r="AO38" s="122"/>
      <c r="AP38" s="121"/>
      <c r="AQ38" s="122"/>
      <c r="AR38" s="122"/>
      <c r="AS38" s="121"/>
      <c r="AT38" s="122"/>
      <c r="AU38" s="122"/>
      <c r="AV38" s="121"/>
      <c r="AW38" s="122"/>
      <c r="AX38" s="122"/>
      <c r="AY38" s="121"/>
      <c r="AZ38" s="122"/>
      <c r="BA38" s="122"/>
      <c r="BB38" s="121"/>
      <c r="BC38" s="122"/>
      <c r="BD38" s="122"/>
      <c r="BE38" s="121"/>
      <c r="BF38" s="122"/>
      <c r="BG38" s="122"/>
      <c r="BH38" s="121">
        <v>228</v>
      </c>
      <c r="BI38" s="122">
        <v>4.5682228010418754E-2</v>
      </c>
      <c r="BJ38" s="122"/>
      <c r="BK38" s="121">
        <v>210</v>
      </c>
      <c r="BL38" s="122">
        <v>4.4862208929715874E-2</v>
      </c>
      <c r="BM38" s="121">
        <v>203</v>
      </c>
      <c r="BN38" s="122">
        <v>4.4063381810288689E-2</v>
      </c>
      <c r="BO38" s="121">
        <v>185</v>
      </c>
      <c r="BP38" s="122">
        <v>3.9278131634819531E-2</v>
      </c>
      <c r="BQ38" s="121">
        <v>193</v>
      </c>
      <c r="BR38" s="122">
        <v>3.8989898989898991E-2</v>
      </c>
      <c r="BS38" s="121">
        <v>236</v>
      </c>
      <c r="BT38" s="122">
        <f t="shared" si="6"/>
        <v>4.6310832025117737E-2</v>
      </c>
      <c r="BU38" s="121">
        <v>252</v>
      </c>
      <c r="BV38" s="122">
        <f t="shared" si="5"/>
        <v>4.9450549450549448E-2</v>
      </c>
      <c r="BW38" s="121">
        <v>237</v>
      </c>
      <c r="BX38" s="122">
        <f>BW38/BW28</f>
        <v>4.7485473852935285E-2</v>
      </c>
      <c r="BY38" s="121">
        <v>212</v>
      </c>
      <c r="BZ38" s="122">
        <f>BY38/BY28</f>
        <v>4.4407205697528276E-2</v>
      </c>
      <c r="CA38" s="121">
        <v>209</v>
      </c>
      <c r="CB38" s="122">
        <f>CA38/CA28</f>
        <v>4.6465095598043578E-2</v>
      </c>
      <c r="CC38" s="121">
        <v>192</v>
      </c>
      <c r="CD38" s="122">
        <f>CC38/CC28</f>
        <v>4.4117647058823532E-2</v>
      </c>
      <c r="CE38" s="121">
        <v>143</v>
      </c>
      <c r="CF38" s="122">
        <f>CE38/CE28</f>
        <v>3.3536585365853661E-2</v>
      </c>
      <c r="CG38" s="121">
        <v>137</v>
      </c>
      <c r="CH38" s="122">
        <f>CG38/CG28</f>
        <v>3.3463605276013678E-2</v>
      </c>
      <c r="CI38" s="121">
        <v>131</v>
      </c>
      <c r="CJ38" s="122">
        <f>CI38/CI28</f>
        <v>3.1116389548693588E-2</v>
      </c>
      <c r="CK38" s="121">
        <v>171</v>
      </c>
      <c r="CL38" s="122">
        <f>CK38/CK28</f>
        <v>4.100719424460432E-2</v>
      </c>
      <c r="CN38" s="97"/>
    </row>
    <row r="39" spans="1:92" s="77" customFormat="1" ht="15" customHeight="1">
      <c r="A39" s="53" t="s">
        <v>0</v>
      </c>
      <c r="B39" s="73"/>
      <c r="C39" s="55">
        <v>25250</v>
      </c>
      <c r="D39" s="56"/>
      <c r="E39" s="56"/>
      <c r="F39" s="55">
        <v>25263</v>
      </c>
      <c r="G39" s="56"/>
      <c r="H39" s="56"/>
      <c r="I39" s="55">
        <v>25112</v>
      </c>
      <c r="J39" s="56"/>
      <c r="K39" s="56"/>
      <c r="L39" s="55">
        <v>24728</v>
      </c>
      <c r="M39" s="56"/>
      <c r="N39" s="56"/>
      <c r="O39" s="55">
        <v>24431</v>
      </c>
      <c r="P39" s="56"/>
      <c r="Q39" s="56"/>
      <c r="R39" s="55">
        <v>24899</v>
      </c>
      <c r="S39" s="56"/>
      <c r="T39" s="56"/>
      <c r="U39" s="55">
        <v>25086</v>
      </c>
      <c r="V39" s="56"/>
      <c r="W39" s="56"/>
      <c r="X39" s="55">
        <v>25585</v>
      </c>
      <c r="Y39" s="56"/>
      <c r="Z39" s="56"/>
      <c r="AA39" s="55">
        <v>26110</v>
      </c>
      <c r="AB39" s="56"/>
      <c r="AC39" s="56"/>
      <c r="AD39" s="55">
        <v>26845</v>
      </c>
      <c r="AE39" s="74"/>
      <c r="AF39" s="56"/>
      <c r="AG39" s="55">
        <v>27823</v>
      </c>
      <c r="AH39" s="74"/>
      <c r="AI39" s="74"/>
      <c r="AJ39" s="55">
        <v>27898</v>
      </c>
      <c r="AK39" s="74"/>
      <c r="AL39" s="73"/>
      <c r="AM39" s="55">
        <v>27380</v>
      </c>
      <c r="AN39" s="74"/>
      <c r="AO39" s="73"/>
      <c r="AP39" s="55">
        <v>26380</v>
      </c>
      <c r="AQ39" s="56"/>
      <c r="AR39" s="73"/>
      <c r="AS39" s="55">
        <v>25741</v>
      </c>
      <c r="AT39" s="56"/>
      <c r="AU39" s="73"/>
      <c r="AV39" s="55">
        <v>25462</v>
      </c>
      <c r="AW39" s="56"/>
      <c r="AX39" s="73"/>
      <c r="AY39" s="55">
        <v>26160</v>
      </c>
      <c r="AZ39" s="56"/>
      <c r="BA39" s="73"/>
      <c r="BB39" s="55">
        <v>26856</v>
      </c>
      <c r="BC39" s="56"/>
      <c r="BD39" s="73"/>
      <c r="BE39" s="55">
        <v>27945</v>
      </c>
      <c r="BF39" s="56"/>
      <c r="BG39" s="56"/>
      <c r="BH39" s="55">
        <v>28682</v>
      </c>
      <c r="BI39" s="56"/>
      <c r="BJ39" s="56"/>
      <c r="BK39" s="75">
        <v>29611</v>
      </c>
      <c r="BL39" s="76"/>
      <c r="BM39" s="75">
        <v>30748</v>
      </c>
      <c r="BN39" s="76"/>
      <c r="BO39" s="75">
        <v>32955</v>
      </c>
      <c r="BP39" s="76"/>
      <c r="BQ39" s="75">
        <f>SUM(BQ28,BQ17,BQ6)</f>
        <v>34435</v>
      </c>
      <c r="BR39" s="76"/>
      <c r="BS39" s="75">
        <v>35714</v>
      </c>
      <c r="BT39" s="56"/>
      <c r="BU39" s="75">
        <v>36353</v>
      </c>
      <c r="BV39" s="56"/>
      <c r="BW39" s="75">
        <v>35993</v>
      </c>
      <c r="BX39" s="103"/>
      <c r="BY39" s="75">
        <f>BY40+BY41+BY42+BY43+BY44+BY45+BY47+BY48+BY49</f>
        <v>34992</v>
      </c>
      <c r="BZ39" s="103"/>
      <c r="CA39" s="75">
        <v>33391</v>
      </c>
      <c r="CB39" s="103"/>
      <c r="CC39" s="75">
        <f>CC6+CC17+CC28</f>
        <v>31825</v>
      </c>
      <c r="CD39" s="103"/>
      <c r="CE39" s="75">
        <f>CE6+CE17+CE28</f>
        <v>30708</v>
      </c>
      <c r="CF39" s="103"/>
      <c r="CG39" s="75">
        <f>CG6+CG17+CG28</f>
        <v>29969</v>
      </c>
      <c r="CH39" s="103"/>
      <c r="CI39" s="75">
        <f>CI6+CI17+CI28</f>
        <v>30177</v>
      </c>
      <c r="CJ39" s="103"/>
      <c r="CK39" s="75">
        <f>CK6+CK17+CK28</f>
        <v>30432</v>
      </c>
      <c r="CL39" s="103"/>
      <c r="CN39" s="100"/>
    </row>
    <row r="40" spans="1:92" s="82" customFormat="1" ht="12" customHeight="1">
      <c r="A40" s="78"/>
      <c r="B40" s="79" t="s">
        <v>34</v>
      </c>
      <c r="C40" s="55">
        <v>593</v>
      </c>
      <c r="D40" s="56">
        <v>2.3485148514851485E-2</v>
      </c>
      <c r="E40" s="56"/>
      <c r="F40" s="55">
        <v>708</v>
      </c>
      <c r="G40" s="56">
        <v>2.8025175157344734E-2</v>
      </c>
      <c r="H40" s="56"/>
      <c r="I40" s="55">
        <v>813</v>
      </c>
      <c r="J40" s="56">
        <v>3.2374960178400768E-2</v>
      </c>
      <c r="K40" s="56"/>
      <c r="L40" s="55">
        <v>737</v>
      </c>
      <c r="M40" s="56">
        <v>2.9804270462633453E-2</v>
      </c>
      <c r="N40" s="56"/>
      <c r="O40" s="55">
        <v>661</v>
      </c>
      <c r="P40" s="56">
        <v>2.7055789775285499E-2</v>
      </c>
      <c r="Q40" s="56"/>
      <c r="R40" s="55">
        <v>684</v>
      </c>
      <c r="S40" s="56">
        <v>2.7470982770392387E-2</v>
      </c>
      <c r="T40" s="56"/>
      <c r="U40" s="55">
        <v>676</v>
      </c>
      <c r="V40" s="56">
        <v>2.6947301283584468E-2</v>
      </c>
      <c r="W40" s="56"/>
      <c r="X40" s="55">
        <v>657</v>
      </c>
      <c r="Y40" s="56">
        <v>2.5679108852843462E-2</v>
      </c>
      <c r="Z40" s="56"/>
      <c r="AA40" s="55">
        <v>683</v>
      </c>
      <c r="AB40" s="56">
        <v>2.6158559938720797E-2</v>
      </c>
      <c r="AC40" s="56"/>
      <c r="AD40" s="55">
        <v>659</v>
      </c>
      <c r="AE40" s="56">
        <v>2.4548333022909295E-2</v>
      </c>
      <c r="AF40" s="56"/>
      <c r="AG40" s="55">
        <v>706</v>
      </c>
      <c r="AH40" s="56">
        <v>2.5374690004672393E-2</v>
      </c>
      <c r="AI40" s="56"/>
      <c r="AJ40" s="55">
        <v>747</v>
      </c>
      <c r="AK40" s="56">
        <v>2.6776112983009536E-2</v>
      </c>
      <c r="AL40" s="78"/>
      <c r="AM40" s="55">
        <v>722</v>
      </c>
      <c r="AN40" s="56">
        <v>2.6369612856099341E-2</v>
      </c>
      <c r="AO40" s="78"/>
      <c r="AP40" s="55">
        <v>711</v>
      </c>
      <c r="AQ40" s="56">
        <v>2.6952236542835482E-2</v>
      </c>
      <c r="AR40" s="78"/>
      <c r="AS40" s="55">
        <v>728</v>
      </c>
      <c r="AT40" s="56">
        <v>2.8281729536537042E-2</v>
      </c>
      <c r="AU40" s="78"/>
      <c r="AV40" s="55">
        <v>696</v>
      </c>
      <c r="AW40" s="56">
        <v>2.7334851936218679E-2</v>
      </c>
      <c r="AX40" s="78"/>
      <c r="AY40" s="55">
        <v>740</v>
      </c>
      <c r="AZ40" s="56">
        <v>2.8287461773700305E-2</v>
      </c>
      <c r="BA40" s="78"/>
      <c r="BB40" s="55">
        <v>746</v>
      </c>
      <c r="BC40" s="56">
        <v>2.7777777777777776E-2</v>
      </c>
      <c r="BD40" s="78"/>
      <c r="BE40" s="55">
        <v>735</v>
      </c>
      <c r="BF40" s="56">
        <v>2.6301663982823402E-2</v>
      </c>
      <c r="BG40" s="56"/>
      <c r="BH40" s="80">
        <v>721</v>
      </c>
      <c r="BI40" s="56">
        <v>2.5137717035074263E-2</v>
      </c>
      <c r="BJ40" s="56"/>
      <c r="BK40" s="81">
        <v>787</v>
      </c>
      <c r="BL40" s="76">
        <v>2.657796089291142E-2</v>
      </c>
      <c r="BM40" s="81">
        <v>788</v>
      </c>
      <c r="BN40" s="76">
        <v>2.5627683101339924E-2</v>
      </c>
      <c r="BO40" s="81">
        <v>819</v>
      </c>
      <c r="BP40" s="76">
        <v>2.4852071005917159E-2</v>
      </c>
      <c r="BQ40" s="81">
        <v>891</v>
      </c>
      <c r="BR40" s="76">
        <v>2.6327453239960996E-2</v>
      </c>
      <c r="BS40" s="81">
        <f t="shared" ref="BS40:BU45" si="7">SUM(BS7,BS18,BS29)</f>
        <v>943</v>
      </c>
      <c r="BT40" s="56">
        <f>BS40/$BU$39</f>
        <v>2.5940087475586609E-2</v>
      </c>
      <c r="BU40" s="81">
        <f t="shared" si="7"/>
        <v>954</v>
      </c>
      <c r="BV40" s="56">
        <f>BU40/$BU$39</f>
        <v>2.6242675982724947E-2</v>
      </c>
      <c r="BW40" s="81">
        <f t="shared" ref="BW40" si="8">SUM(BW7,BW18,BW29)</f>
        <v>948</v>
      </c>
      <c r="BX40" s="104">
        <f>BW40/BW39</f>
        <v>2.6338454699524907E-2</v>
      </c>
      <c r="BY40" s="81">
        <v>928</v>
      </c>
      <c r="BZ40" s="104">
        <f>BY40/BY39</f>
        <v>2.6520347508001828E-2</v>
      </c>
      <c r="CA40" s="81">
        <v>850</v>
      </c>
      <c r="CB40" s="104">
        <f>CA40/CA39</f>
        <v>2.5455961187146239E-2</v>
      </c>
      <c r="CC40" s="75">
        <f t="shared" ref="CC40:CK49" si="9">CC7+CC18+CC29</f>
        <v>867</v>
      </c>
      <c r="CD40" s="104">
        <f>CC40/CC39</f>
        <v>2.7242733699921445E-2</v>
      </c>
      <c r="CE40" s="75">
        <f t="shared" ref="CE40" si="10">CE7+CE18+CE29</f>
        <v>821</v>
      </c>
      <c r="CF40" s="104">
        <f>CE40/CE39</f>
        <v>2.6735704051061612E-2</v>
      </c>
      <c r="CG40" s="75">
        <f t="shared" ref="CG40" si="11">CG7+CG18+CG29</f>
        <v>787</v>
      </c>
      <c r="CH40" s="104">
        <f>CG40/CG39</f>
        <v>2.6260469151456505E-2</v>
      </c>
      <c r="CI40" s="75">
        <f t="shared" ref="CI40" si="12">CI7+CI18+CI29</f>
        <v>773</v>
      </c>
      <c r="CJ40" s="104">
        <f>CI40/CI39</f>
        <v>2.5615535010107035E-2</v>
      </c>
      <c r="CK40" s="75">
        <f t="shared" si="9"/>
        <v>724</v>
      </c>
      <c r="CL40" s="104">
        <f>CK40/CK39</f>
        <v>2.3790746582544691E-2</v>
      </c>
      <c r="CN40" s="101"/>
    </row>
    <row r="41" spans="1:92" s="82" customFormat="1" ht="12" customHeight="1">
      <c r="A41" s="78"/>
      <c r="B41" s="79" t="s">
        <v>35</v>
      </c>
      <c r="C41" s="55">
        <v>34</v>
      </c>
      <c r="D41" s="56">
        <v>1.3465346534653464E-3</v>
      </c>
      <c r="E41" s="56"/>
      <c r="F41" s="55">
        <v>35</v>
      </c>
      <c r="G41" s="56">
        <v>1.3854253255749516E-3</v>
      </c>
      <c r="H41" s="56"/>
      <c r="I41" s="55">
        <v>46</v>
      </c>
      <c r="J41" s="56">
        <v>1.8317935648295635E-3</v>
      </c>
      <c r="K41" s="56"/>
      <c r="L41" s="55">
        <v>57</v>
      </c>
      <c r="M41" s="56">
        <v>2.3050792623746361E-3</v>
      </c>
      <c r="N41" s="56"/>
      <c r="O41" s="55">
        <v>55</v>
      </c>
      <c r="P41" s="56">
        <v>2.2512381809995496E-3</v>
      </c>
      <c r="Q41" s="56"/>
      <c r="R41" s="55">
        <v>64</v>
      </c>
      <c r="S41" s="56">
        <v>2.5703843527852526E-3</v>
      </c>
      <c r="T41" s="56"/>
      <c r="U41" s="55">
        <v>79</v>
      </c>
      <c r="V41" s="56">
        <v>3.1491668659810253E-3</v>
      </c>
      <c r="W41" s="56"/>
      <c r="X41" s="55">
        <v>74</v>
      </c>
      <c r="Y41" s="56">
        <v>2.8923197185851085E-3</v>
      </c>
      <c r="Z41" s="56"/>
      <c r="AA41" s="55">
        <v>90</v>
      </c>
      <c r="AB41" s="56">
        <v>3.4469551895825352E-3</v>
      </c>
      <c r="AC41" s="56"/>
      <c r="AD41" s="55">
        <v>88</v>
      </c>
      <c r="AE41" s="56">
        <v>3.2780778543490406E-3</v>
      </c>
      <c r="AF41" s="56"/>
      <c r="AG41" s="55">
        <v>79</v>
      </c>
      <c r="AH41" s="56">
        <v>2.8393774934406786E-3</v>
      </c>
      <c r="AI41" s="56"/>
      <c r="AJ41" s="55">
        <v>82</v>
      </c>
      <c r="AK41" s="56">
        <v>2.9392788013477668E-3</v>
      </c>
      <c r="AL41" s="78"/>
      <c r="AM41" s="55">
        <v>78</v>
      </c>
      <c r="AN41" s="56">
        <v>2.8487947406866327E-3</v>
      </c>
      <c r="AO41" s="78"/>
      <c r="AP41" s="55">
        <v>79</v>
      </c>
      <c r="AQ41" s="56">
        <v>2.9946929492039422E-3</v>
      </c>
      <c r="AR41" s="78"/>
      <c r="AS41" s="55">
        <v>81</v>
      </c>
      <c r="AT41" s="56">
        <v>3.1467308962355774E-3</v>
      </c>
      <c r="AU41" s="78"/>
      <c r="AV41" s="55">
        <v>76</v>
      </c>
      <c r="AW41" s="56">
        <v>2.9848401539549134E-3</v>
      </c>
      <c r="AX41" s="78"/>
      <c r="AY41" s="55">
        <v>81</v>
      </c>
      <c r="AZ41" s="56">
        <v>3.096330275229358E-3</v>
      </c>
      <c r="BA41" s="78"/>
      <c r="BB41" s="55">
        <v>85</v>
      </c>
      <c r="BC41" s="56">
        <v>3.1650282990765563E-3</v>
      </c>
      <c r="BD41" s="78"/>
      <c r="BE41" s="55">
        <v>66</v>
      </c>
      <c r="BF41" s="56">
        <v>2.3617820719269993E-3</v>
      </c>
      <c r="BG41" s="56"/>
      <c r="BH41" s="80">
        <v>65</v>
      </c>
      <c r="BI41" s="56">
        <v>2.2662296910954606E-3</v>
      </c>
      <c r="BJ41" s="56"/>
      <c r="BK41" s="81">
        <v>58</v>
      </c>
      <c r="BL41" s="76">
        <v>1.9587315524636113E-3</v>
      </c>
      <c r="BM41" s="81">
        <v>61</v>
      </c>
      <c r="BN41" s="76">
        <v>1.9838688695199688E-3</v>
      </c>
      <c r="BO41" s="81">
        <v>67</v>
      </c>
      <c r="BP41" s="76">
        <v>2.0330754058564709E-3</v>
      </c>
      <c r="BQ41" s="81">
        <v>80</v>
      </c>
      <c r="BR41" s="76">
        <v>2.3638566320952634E-3</v>
      </c>
      <c r="BS41" s="81">
        <f t="shared" si="7"/>
        <v>91</v>
      </c>
      <c r="BT41" s="56">
        <f t="shared" ref="BT41:BT49" si="13">BS41/$BU$39</f>
        <v>2.5032321954171597E-3</v>
      </c>
      <c r="BU41" s="81">
        <f t="shared" si="7"/>
        <v>75</v>
      </c>
      <c r="BV41" s="56">
        <f t="shared" ref="BV41:BV49" si="14">BU41/$BU$39</f>
        <v>2.0631034577613954E-3</v>
      </c>
      <c r="BW41" s="81">
        <f t="shared" ref="BW41" si="15">SUM(BW8,BW19,BW30)</f>
        <v>72</v>
      </c>
      <c r="BX41" s="104">
        <f>BW41/BW39</f>
        <v>2.000388964520879E-3</v>
      </c>
      <c r="BY41" s="81">
        <v>73</v>
      </c>
      <c r="BZ41" s="104">
        <f>BY41/BY39</f>
        <v>2.0861911294010058E-3</v>
      </c>
      <c r="CA41" s="81">
        <v>66</v>
      </c>
      <c r="CB41" s="104">
        <f>CA41/CA39</f>
        <v>1.9765805157078253E-3</v>
      </c>
      <c r="CC41" s="75">
        <f t="shared" si="9"/>
        <v>56</v>
      </c>
      <c r="CD41" s="104">
        <f>CC41/CC39</f>
        <v>1.7596229379418695E-3</v>
      </c>
      <c r="CE41" s="75">
        <f t="shared" ref="CE41" si="16">CE8+CE19+CE30</f>
        <v>54</v>
      </c>
      <c r="CF41" s="104">
        <f>CE41/CE39</f>
        <v>1.7584994138335288E-3</v>
      </c>
      <c r="CG41" s="75">
        <f t="shared" ref="CG41" si="17">CG8+CG19+CG30</f>
        <v>48</v>
      </c>
      <c r="CH41" s="104">
        <f>CG41/CG39</f>
        <v>1.6016550435449964E-3</v>
      </c>
      <c r="CI41" s="75">
        <f t="shared" ref="CI41" si="18">CI8+CI19+CI30</f>
        <v>43</v>
      </c>
      <c r="CJ41" s="104">
        <f>CI41/CI39</f>
        <v>1.4249262683500678E-3</v>
      </c>
      <c r="CK41" s="75">
        <f t="shared" si="9"/>
        <v>41</v>
      </c>
      <c r="CL41" s="104">
        <f>CK41/CK39</f>
        <v>1.3472660357518402E-3</v>
      </c>
      <c r="CN41" s="101"/>
    </row>
    <row r="42" spans="1:92" s="82" customFormat="1" ht="12" customHeight="1">
      <c r="A42" s="78"/>
      <c r="B42" s="83" t="s">
        <v>36</v>
      </c>
      <c r="C42" s="55">
        <v>394</v>
      </c>
      <c r="D42" s="56">
        <v>1.5603960396039604E-2</v>
      </c>
      <c r="E42" s="56"/>
      <c r="F42" s="55">
        <v>435</v>
      </c>
      <c r="G42" s="56">
        <v>1.7218857617860111E-2</v>
      </c>
      <c r="H42" s="56"/>
      <c r="I42" s="55">
        <v>452</v>
      </c>
      <c r="J42" s="56">
        <v>1.7999362854412233E-2</v>
      </c>
      <c r="K42" s="56"/>
      <c r="L42" s="55">
        <v>543</v>
      </c>
      <c r="M42" s="56">
        <v>2.1958912973147848E-2</v>
      </c>
      <c r="N42" s="56"/>
      <c r="O42" s="55">
        <v>525</v>
      </c>
      <c r="P42" s="56">
        <v>2.1489091727722974E-2</v>
      </c>
      <c r="Q42" s="56"/>
      <c r="R42" s="55">
        <v>553</v>
      </c>
      <c r="S42" s="56">
        <v>2.2209727298285072E-2</v>
      </c>
      <c r="T42" s="56"/>
      <c r="U42" s="55">
        <v>550</v>
      </c>
      <c r="V42" s="56">
        <v>2.1924579446703341E-2</v>
      </c>
      <c r="W42" s="56"/>
      <c r="X42" s="55">
        <v>588</v>
      </c>
      <c r="Y42" s="56">
        <v>2.2982216142270862E-2</v>
      </c>
      <c r="Z42" s="56"/>
      <c r="AA42" s="55">
        <v>597</v>
      </c>
      <c r="AB42" s="56">
        <v>2.286480275756415E-2</v>
      </c>
      <c r="AC42" s="56"/>
      <c r="AD42" s="55">
        <v>615</v>
      </c>
      <c r="AE42" s="56">
        <v>2.2909294095734774E-2</v>
      </c>
      <c r="AF42" s="56"/>
      <c r="AG42" s="55">
        <v>671</v>
      </c>
      <c r="AH42" s="56">
        <v>2.4116737950616397E-2</v>
      </c>
      <c r="AI42" s="56"/>
      <c r="AJ42" s="55">
        <v>707</v>
      </c>
      <c r="AK42" s="56">
        <v>2.5342318445766721E-2</v>
      </c>
      <c r="AL42" s="78"/>
      <c r="AM42" s="55">
        <v>734</v>
      </c>
      <c r="AN42" s="56">
        <v>2.6807888970051132E-2</v>
      </c>
      <c r="AO42" s="78"/>
      <c r="AP42" s="55">
        <v>748</v>
      </c>
      <c r="AQ42" s="56">
        <v>2.8354814253222137E-2</v>
      </c>
      <c r="AR42" s="78"/>
      <c r="AS42" s="55">
        <v>768</v>
      </c>
      <c r="AT42" s="56">
        <v>2.9835670719863254E-2</v>
      </c>
      <c r="AU42" s="78"/>
      <c r="AV42" s="55">
        <v>809</v>
      </c>
      <c r="AW42" s="56">
        <v>3.1772837954599009E-2</v>
      </c>
      <c r="AX42" s="78"/>
      <c r="AY42" s="55">
        <v>777</v>
      </c>
      <c r="AZ42" s="56">
        <v>2.9701834862385323E-2</v>
      </c>
      <c r="BA42" s="78"/>
      <c r="BB42" s="55">
        <v>803</v>
      </c>
      <c r="BC42" s="56">
        <v>2.990020851951147E-2</v>
      </c>
      <c r="BD42" s="78"/>
      <c r="BE42" s="55">
        <v>791</v>
      </c>
      <c r="BF42" s="56">
        <v>2.8305600286276614E-2</v>
      </c>
      <c r="BG42" s="56"/>
      <c r="BH42" s="80">
        <v>743</v>
      </c>
      <c r="BI42" s="56">
        <v>2.5904748622829651E-2</v>
      </c>
      <c r="BJ42" s="56"/>
      <c r="BK42" s="81">
        <v>753</v>
      </c>
      <c r="BL42" s="76">
        <v>2.5429738948363784E-2</v>
      </c>
      <c r="BM42" s="81">
        <v>801</v>
      </c>
      <c r="BN42" s="76">
        <v>2.6050474827631065E-2</v>
      </c>
      <c r="BO42" s="81">
        <v>875</v>
      </c>
      <c r="BP42" s="76">
        <v>2.6551357912304657E-2</v>
      </c>
      <c r="BQ42" s="81">
        <v>940</v>
      </c>
      <c r="BR42" s="76">
        <v>2.7775315427119345E-2</v>
      </c>
      <c r="BS42" s="81">
        <f t="shared" si="7"/>
        <v>993</v>
      </c>
      <c r="BT42" s="56">
        <f t="shared" si="13"/>
        <v>2.7315489780760871E-2</v>
      </c>
      <c r="BU42" s="81">
        <f t="shared" si="7"/>
        <v>1083</v>
      </c>
      <c r="BV42" s="56">
        <f t="shared" si="14"/>
        <v>2.9791213930074546E-2</v>
      </c>
      <c r="BW42" s="81">
        <f t="shared" ref="BW42" si="19">SUM(BW9,BW20,BW31)</f>
        <v>1089</v>
      </c>
      <c r="BX42" s="104">
        <f>BW42/BW39</f>
        <v>3.0255883088378295E-2</v>
      </c>
      <c r="BY42" s="81">
        <v>1149</v>
      </c>
      <c r="BZ42" s="104">
        <f>BY42/BY39</f>
        <v>3.2836076817558298E-2</v>
      </c>
      <c r="CA42" s="81">
        <v>1149</v>
      </c>
      <c r="CB42" s="104">
        <f>CA42/CA39</f>
        <v>3.4410469887095327E-2</v>
      </c>
      <c r="CC42" s="75">
        <f t="shared" si="9"/>
        <v>1189</v>
      </c>
      <c r="CD42" s="104">
        <f>CC42/CC39</f>
        <v>3.7360565593087196E-2</v>
      </c>
      <c r="CE42" s="75">
        <f t="shared" ref="CE42" si="20">CE9+CE20+CE31</f>
        <v>1165</v>
      </c>
      <c r="CF42" s="104">
        <f>CE42/CE39</f>
        <v>3.7937996613260389E-2</v>
      </c>
      <c r="CG42" s="75">
        <f t="shared" ref="CG42" si="21">CG9+CG20+CG31</f>
        <v>1228</v>
      </c>
      <c r="CH42" s="104">
        <f>CG42/CG39</f>
        <v>4.097567486402616E-2</v>
      </c>
      <c r="CI42" s="75">
        <f t="shared" ref="CI42" si="22">CI9+CI20+CI31</f>
        <v>1243</v>
      </c>
      <c r="CJ42" s="104">
        <f>CI42/CI39</f>
        <v>4.119031050137522E-2</v>
      </c>
      <c r="CK42" s="75">
        <f t="shared" si="9"/>
        <v>1249</v>
      </c>
      <c r="CL42" s="104">
        <f>CK42/CK39</f>
        <v>4.1042323869610937E-2</v>
      </c>
      <c r="CN42" s="101"/>
    </row>
    <row r="43" spans="1:92" s="82" customFormat="1" ht="12" customHeight="1">
      <c r="A43" s="78"/>
      <c r="B43" s="79" t="s">
        <v>37</v>
      </c>
      <c r="C43" s="55">
        <v>300</v>
      </c>
      <c r="D43" s="56">
        <v>1.1881188118811881E-2</v>
      </c>
      <c r="E43" s="56"/>
      <c r="F43" s="55">
        <v>326</v>
      </c>
      <c r="G43" s="56">
        <v>1.2904247318212405E-2</v>
      </c>
      <c r="H43" s="56"/>
      <c r="I43" s="55">
        <v>343</v>
      </c>
      <c r="J43" s="56">
        <v>1.3658808537750877E-2</v>
      </c>
      <c r="K43" s="56"/>
      <c r="L43" s="55">
        <v>375</v>
      </c>
      <c r="M43" s="56">
        <v>1.5164995147201554E-2</v>
      </c>
      <c r="N43" s="56"/>
      <c r="O43" s="55">
        <v>384</v>
      </c>
      <c r="P43" s="56">
        <v>1.5717735663705948E-2</v>
      </c>
      <c r="Q43" s="56"/>
      <c r="R43" s="55">
        <v>402</v>
      </c>
      <c r="S43" s="56">
        <v>1.6145226715932368E-2</v>
      </c>
      <c r="T43" s="56"/>
      <c r="U43" s="55">
        <v>373</v>
      </c>
      <c r="V43" s="56">
        <v>1.4868851152036993E-2</v>
      </c>
      <c r="W43" s="56"/>
      <c r="X43" s="55">
        <v>368</v>
      </c>
      <c r="Y43" s="56">
        <v>1.438342778972054E-2</v>
      </c>
      <c r="Z43" s="56"/>
      <c r="AA43" s="55">
        <v>360</v>
      </c>
      <c r="AB43" s="56">
        <v>1.3787820758330141E-2</v>
      </c>
      <c r="AC43" s="56"/>
      <c r="AD43" s="55">
        <v>419</v>
      </c>
      <c r="AE43" s="56">
        <v>1.5608120692866455E-2</v>
      </c>
      <c r="AF43" s="56"/>
      <c r="AG43" s="55">
        <v>487</v>
      </c>
      <c r="AH43" s="56">
        <v>1.7503504295007726E-2</v>
      </c>
      <c r="AI43" s="56"/>
      <c r="AJ43" s="55">
        <v>503</v>
      </c>
      <c r="AK43" s="56">
        <v>1.8029966305828374E-2</v>
      </c>
      <c r="AL43" s="78"/>
      <c r="AM43" s="55">
        <v>548</v>
      </c>
      <c r="AN43" s="56">
        <v>2.0014609203798394E-2</v>
      </c>
      <c r="AO43" s="78"/>
      <c r="AP43" s="55">
        <v>517</v>
      </c>
      <c r="AQ43" s="56">
        <v>1.9598180439727067E-2</v>
      </c>
      <c r="AR43" s="78"/>
      <c r="AS43" s="55">
        <v>546</v>
      </c>
      <c r="AT43" s="56">
        <v>2.1211297152402782E-2</v>
      </c>
      <c r="AU43" s="78"/>
      <c r="AV43" s="55">
        <v>573</v>
      </c>
      <c r="AW43" s="56">
        <v>2.2504123792317966E-2</v>
      </c>
      <c r="AX43" s="78"/>
      <c r="AY43" s="55">
        <v>622</v>
      </c>
      <c r="AZ43" s="56">
        <v>2.3776758409785933E-2</v>
      </c>
      <c r="BA43" s="78"/>
      <c r="BB43" s="55">
        <v>683</v>
      </c>
      <c r="BC43" s="56">
        <v>2.543193327375633E-2</v>
      </c>
      <c r="BD43" s="78"/>
      <c r="BE43" s="55">
        <v>770</v>
      </c>
      <c r="BF43" s="56">
        <v>2.755412417248166E-2</v>
      </c>
      <c r="BG43" s="56"/>
      <c r="BH43" s="80">
        <v>832</v>
      </c>
      <c r="BI43" s="56">
        <v>2.9007740046021895E-2</v>
      </c>
      <c r="BJ43" s="56"/>
      <c r="BK43" s="81">
        <v>993</v>
      </c>
      <c r="BL43" s="76">
        <v>3.3534835027523559E-2</v>
      </c>
      <c r="BM43" s="81">
        <v>1134</v>
      </c>
      <c r="BN43" s="76">
        <v>3.6880447508781056E-2</v>
      </c>
      <c r="BO43" s="81">
        <v>1334</v>
      </c>
      <c r="BP43" s="76">
        <v>4.0479441662873615E-2</v>
      </c>
      <c r="BQ43" s="81">
        <v>1452</v>
      </c>
      <c r="BR43" s="76">
        <v>4.2903997872529034E-2</v>
      </c>
      <c r="BS43" s="81">
        <f t="shared" si="7"/>
        <v>1564</v>
      </c>
      <c r="BT43" s="56">
        <f t="shared" si="13"/>
        <v>4.3022584105850963E-2</v>
      </c>
      <c r="BU43" s="81">
        <f t="shared" si="7"/>
        <v>1724</v>
      </c>
      <c r="BV43" s="56">
        <f t="shared" si="14"/>
        <v>4.7423871482408606E-2</v>
      </c>
      <c r="BW43" s="81">
        <f t="shared" ref="BW43" si="23">SUM(BW10,BW21,BW32)</f>
        <v>1800</v>
      </c>
      <c r="BX43" s="104">
        <f>BW43/BW39</f>
        <v>5.0009724113021979E-2</v>
      </c>
      <c r="BY43" s="81">
        <v>1933</v>
      </c>
      <c r="BZ43" s="104">
        <f>BY43/BY39</f>
        <v>5.5241197988111571E-2</v>
      </c>
      <c r="CA43" s="81">
        <v>1982</v>
      </c>
      <c r="CB43" s="104">
        <f>CA43/CA39</f>
        <v>5.935731185049864E-2</v>
      </c>
      <c r="CC43" s="75">
        <f t="shared" si="9"/>
        <v>1951</v>
      </c>
      <c r="CD43" s="104">
        <f>CC43/CC39</f>
        <v>6.1304006284367635E-2</v>
      </c>
      <c r="CE43" s="75">
        <f t="shared" ref="CE43" si="24">CE10+CE21+CE32</f>
        <v>1993</v>
      </c>
      <c r="CF43" s="104">
        <f>CE43/CE39</f>
        <v>6.4901654292041158E-2</v>
      </c>
      <c r="CG43" s="75">
        <f t="shared" ref="CG43" si="25">CG10+CG21+CG32</f>
        <v>1986</v>
      </c>
      <c r="CH43" s="104">
        <f>CG43/CG39</f>
        <v>6.626847742667423E-2</v>
      </c>
      <c r="CI43" s="75">
        <f t="shared" ref="CI43" si="26">CI10+CI21+CI32</f>
        <v>2015</v>
      </c>
      <c r="CJ43" s="104">
        <f>CI43/CI39</f>
        <v>6.6772707691288069E-2</v>
      </c>
      <c r="CK43" s="75">
        <f t="shared" si="9"/>
        <v>1995</v>
      </c>
      <c r="CL43" s="104">
        <f>CK43/CK39</f>
        <v>6.555599369085173E-2</v>
      </c>
      <c r="CN43" s="101"/>
    </row>
    <row r="44" spans="1:92" s="82" customFormat="1" ht="12" customHeight="1">
      <c r="A44" s="78"/>
      <c r="B44" s="79" t="s">
        <v>38</v>
      </c>
      <c r="C44" s="55"/>
      <c r="D44" s="56"/>
      <c r="E44" s="56"/>
      <c r="F44" s="55"/>
      <c r="G44" s="56"/>
      <c r="H44" s="56"/>
      <c r="I44" s="55"/>
      <c r="J44" s="56"/>
      <c r="K44" s="56"/>
      <c r="L44" s="55"/>
      <c r="M44" s="56"/>
      <c r="N44" s="56"/>
      <c r="O44" s="55"/>
      <c r="P44" s="56"/>
      <c r="Q44" s="56"/>
      <c r="R44" s="55"/>
      <c r="S44" s="56"/>
      <c r="T44" s="56"/>
      <c r="U44" s="55"/>
      <c r="V44" s="56"/>
      <c r="W44" s="56"/>
      <c r="X44" s="55"/>
      <c r="Y44" s="56"/>
      <c r="Z44" s="56"/>
      <c r="AA44" s="55"/>
      <c r="AB44" s="56"/>
      <c r="AC44" s="56"/>
      <c r="AD44" s="55"/>
      <c r="AE44" s="56"/>
      <c r="AF44" s="56"/>
      <c r="AG44" s="55"/>
      <c r="AH44" s="56"/>
      <c r="AI44" s="56"/>
      <c r="AJ44" s="55"/>
      <c r="AK44" s="56"/>
      <c r="AL44" s="78"/>
      <c r="AM44" s="55"/>
      <c r="AN44" s="56"/>
      <c r="AO44" s="78"/>
      <c r="AP44" s="55"/>
      <c r="AQ44" s="56"/>
      <c r="AR44" s="78"/>
      <c r="AS44" s="55"/>
      <c r="AT44" s="56"/>
      <c r="AU44" s="78"/>
      <c r="AV44" s="55"/>
      <c r="AW44" s="56"/>
      <c r="AX44" s="78"/>
      <c r="AY44" s="55"/>
      <c r="AZ44" s="56"/>
      <c r="BA44" s="78"/>
      <c r="BB44" s="55"/>
      <c r="BC44" s="56"/>
      <c r="BD44" s="78"/>
      <c r="BE44" s="55">
        <v>7</v>
      </c>
      <c r="BF44" s="56">
        <v>2.5049203793165147E-4</v>
      </c>
      <c r="BG44" s="56"/>
      <c r="BH44" s="80">
        <v>13</v>
      </c>
      <c r="BI44" s="56">
        <v>4.5324593821909211E-4</v>
      </c>
      <c r="BJ44" s="56"/>
      <c r="BK44" s="81">
        <v>15</v>
      </c>
      <c r="BL44" s="76">
        <v>5.0656850494748573E-4</v>
      </c>
      <c r="BM44" s="81">
        <v>25</v>
      </c>
      <c r="BN44" s="76">
        <v>8.1306101209834784E-4</v>
      </c>
      <c r="BO44" s="81">
        <v>29</v>
      </c>
      <c r="BP44" s="76">
        <v>8.7998786223638292E-4</v>
      </c>
      <c r="BQ44" s="81">
        <v>31</v>
      </c>
      <c r="BR44" s="76">
        <v>9.1599444493691462E-4</v>
      </c>
      <c r="BS44" s="81">
        <f t="shared" si="7"/>
        <v>35</v>
      </c>
      <c r="BT44" s="56">
        <f t="shared" si="13"/>
        <v>9.627816136219844E-4</v>
      </c>
      <c r="BU44" s="81">
        <f t="shared" si="7"/>
        <v>29</v>
      </c>
      <c r="BV44" s="56">
        <f t="shared" si="14"/>
        <v>7.9773333700107279E-4</v>
      </c>
      <c r="BW44" s="81">
        <f t="shared" ref="BW44" si="27">SUM(BW11,BW22,BW33)</f>
        <v>29</v>
      </c>
      <c r="BX44" s="104">
        <f>BW44/BW39</f>
        <v>8.0571222182090961E-4</v>
      </c>
      <c r="BY44" s="81">
        <v>22</v>
      </c>
      <c r="BZ44" s="104">
        <f>BY44/BY39</f>
        <v>6.2871513488797445E-4</v>
      </c>
      <c r="CA44" s="81">
        <v>24</v>
      </c>
      <c r="CB44" s="104">
        <f>CA44/CA39</f>
        <v>7.18756551166482E-4</v>
      </c>
      <c r="CC44" s="75">
        <f t="shared" si="9"/>
        <v>24</v>
      </c>
      <c r="CD44" s="104">
        <f>CC44/CC39</f>
        <v>7.5412411626080123E-4</v>
      </c>
      <c r="CE44" s="75">
        <f t="shared" ref="CE44" si="28">CE11+CE22+CE33</f>
        <v>18</v>
      </c>
      <c r="CF44" s="104">
        <f>CE44/CE39</f>
        <v>5.8616647127784287E-4</v>
      </c>
      <c r="CG44" s="75">
        <f t="shared" ref="CG44" si="29">CG11+CG22+CG33</f>
        <v>23</v>
      </c>
      <c r="CH44" s="104">
        <f>CG44/CG39</f>
        <v>7.6745970836531081E-4</v>
      </c>
      <c r="CI44" s="75">
        <f t="shared" ref="CI44" si="30">CI11+CI22+CI33</f>
        <v>17</v>
      </c>
      <c r="CJ44" s="104">
        <f>CI44/CI39</f>
        <v>5.6334294330118964E-4</v>
      </c>
      <c r="CK44" s="75">
        <f t="shared" si="9"/>
        <v>16</v>
      </c>
      <c r="CL44" s="104">
        <f>CK44/CK39</f>
        <v>5.2576235541535224E-4</v>
      </c>
      <c r="CN44" s="101"/>
    </row>
    <row r="45" spans="1:92" s="82" customFormat="1" ht="12" customHeight="1">
      <c r="A45" s="78"/>
      <c r="B45" s="79" t="s">
        <v>39</v>
      </c>
      <c r="C45" s="55"/>
      <c r="D45" s="56"/>
      <c r="E45" s="56"/>
      <c r="F45" s="55"/>
      <c r="G45" s="56"/>
      <c r="H45" s="56"/>
      <c r="I45" s="55"/>
      <c r="J45" s="56"/>
      <c r="K45" s="56"/>
      <c r="L45" s="55"/>
      <c r="M45" s="56"/>
      <c r="N45" s="56"/>
      <c r="O45" s="55"/>
      <c r="P45" s="56"/>
      <c r="Q45" s="56"/>
      <c r="R45" s="55"/>
      <c r="S45" s="56"/>
      <c r="T45" s="56"/>
      <c r="U45" s="55"/>
      <c r="V45" s="56"/>
      <c r="W45" s="56"/>
      <c r="X45" s="55"/>
      <c r="Y45" s="56"/>
      <c r="Z45" s="56"/>
      <c r="AA45" s="55"/>
      <c r="AB45" s="56"/>
      <c r="AC45" s="56"/>
      <c r="AD45" s="55"/>
      <c r="AE45" s="56"/>
      <c r="AF45" s="56"/>
      <c r="AG45" s="55"/>
      <c r="AH45" s="56"/>
      <c r="AI45" s="56"/>
      <c r="AJ45" s="55"/>
      <c r="AK45" s="56"/>
      <c r="AL45" s="78"/>
      <c r="AM45" s="55"/>
      <c r="AN45" s="56"/>
      <c r="AO45" s="78"/>
      <c r="AP45" s="55"/>
      <c r="AQ45" s="56"/>
      <c r="AR45" s="78"/>
      <c r="AS45" s="55"/>
      <c r="AT45" s="56"/>
      <c r="AU45" s="78"/>
      <c r="AV45" s="55"/>
      <c r="AW45" s="56"/>
      <c r="AX45" s="78"/>
      <c r="AY45" s="55"/>
      <c r="AZ45" s="56"/>
      <c r="BA45" s="78"/>
      <c r="BB45" s="55"/>
      <c r="BC45" s="56"/>
      <c r="BD45" s="78"/>
      <c r="BE45" s="55">
        <v>163</v>
      </c>
      <c r="BF45" s="56">
        <v>5.8328860261227409E-3</v>
      </c>
      <c r="BG45" s="56"/>
      <c r="BH45" s="80">
        <v>241</v>
      </c>
      <c r="BI45" s="56">
        <v>8.402482393138554E-3</v>
      </c>
      <c r="BJ45" s="56"/>
      <c r="BK45" s="81">
        <v>339</v>
      </c>
      <c r="BL45" s="76">
        <v>1.1448448211813178E-2</v>
      </c>
      <c r="BM45" s="81">
        <v>446</v>
      </c>
      <c r="BN45" s="76">
        <v>1.4505008455834526E-2</v>
      </c>
      <c r="BO45" s="81">
        <v>565</v>
      </c>
      <c r="BP45" s="76">
        <v>1.7144591109088149E-2</v>
      </c>
      <c r="BQ45" s="81">
        <v>672</v>
      </c>
      <c r="BR45" s="76">
        <v>1.9856395709600214E-2</v>
      </c>
      <c r="BS45" s="81">
        <f t="shared" si="7"/>
        <v>700</v>
      </c>
      <c r="BT45" s="56">
        <f t="shared" si="13"/>
        <v>1.9255632272439687E-2</v>
      </c>
      <c r="BU45" s="81">
        <f t="shared" si="7"/>
        <v>752</v>
      </c>
      <c r="BV45" s="56">
        <f t="shared" si="14"/>
        <v>2.0686050669820922E-2</v>
      </c>
      <c r="BW45" s="81">
        <f t="shared" ref="BW45" si="31">SUM(BW12,BW23,BW34)</f>
        <v>736</v>
      </c>
      <c r="BX45" s="104">
        <f>BW45/BW39</f>
        <v>2.0448420526213429E-2</v>
      </c>
      <c r="BY45" s="81">
        <v>778</v>
      </c>
      <c r="BZ45" s="104">
        <f>BY45/BY39</f>
        <v>2.2233653406492911E-2</v>
      </c>
      <c r="CA45" s="81">
        <v>799</v>
      </c>
      <c r="CB45" s="104">
        <f>CA45/CA39</f>
        <v>2.3928603515917461E-2</v>
      </c>
      <c r="CC45" s="75">
        <f t="shared" si="9"/>
        <v>837</v>
      </c>
      <c r="CD45" s="104">
        <f>CC45/CC39</f>
        <v>2.6300078554595444E-2</v>
      </c>
      <c r="CE45" s="75">
        <f t="shared" ref="CE45" si="32">CE12+CE23+CE34</f>
        <v>838</v>
      </c>
      <c r="CF45" s="104">
        <f>CE45/CE39</f>
        <v>2.7289305718379574E-2</v>
      </c>
      <c r="CG45" s="75">
        <f t="shared" ref="CG45" si="33">CG12+CG23+CG34</f>
        <v>809</v>
      </c>
      <c r="CH45" s="104">
        <f>CG45/CG39</f>
        <v>2.6994561046414629E-2</v>
      </c>
      <c r="CI45" s="75">
        <f t="shared" ref="CI45" si="34">CI12+CI23+CI34</f>
        <v>851</v>
      </c>
      <c r="CJ45" s="104">
        <f>CI45/CI39</f>
        <v>2.8200284985253669E-2</v>
      </c>
      <c r="CK45" s="75">
        <f t="shared" si="9"/>
        <v>889</v>
      </c>
      <c r="CL45" s="104">
        <f>CK45/CK39</f>
        <v>2.9212670872765509E-2</v>
      </c>
      <c r="CN45" s="101"/>
    </row>
    <row r="46" spans="1:92" s="72" customFormat="1" ht="12" customHeight="1">
      <c r="A46" s="84"/>
      <c r="B46" s="108" t="s">
        <v>47</v>
      </c>
      <c r="C46" s="55"/>
      <c r="D46" s="56"/>
      <c r="E46" s="56"/>
      <c r="F46" s="55"/>
      <c r="G46" s="56"/>
      <c r="H46" s="56"/>
      <c r="I46" s="55"/>
      <c r="J46" s="56"/>
      <c r="K46" s="56"/>
      <c r="L46" s="55"/>
      <c r="M46" s="56"/>
      <c r="N46" s="56"/>
      <c r="O46" s="55"/>
      <c r="P46" s="56"/>
      <c r="Q46" s="56"/>
      <c r="R46" s="55"/>
      <c r="S46" s="56"/>
      <c r="T46" s="56"/>
      <c r="U46" s="55"/>
      <c r="V46" s="56"/>
      <c r="W46" s="56"/>
      <c r="X46" s="55"/>
      <c r="Y46" s="56"/>
      <c r="Z46" s="56"/>
      <c r="AA46" s="55"/>
      <c r="AB46" s="56"/>
      <c r="AC46" s="56"/>
      <c r="AD46" s="55"/>
      <c r="AE46" s="56"/>
      <c r="AF46" s="56"/>
      <c r="AG46" s="55"/>
      <c r="AH46" s="56"/>
      <c r="AI46" s="56"/>
      <c r="AJ46" s="55"/>
      <c r="AK46" s="56"/>
      <c r="AL46" s="85"/>
      <c r="AM46" s="55"/>
      <c r="AN46" s="56"/>
      <c r="AO46" s="85"/>
      <c r="AP46" s="55"/>
      <c r="AQ46" s="56"/>
      <c r="AR46" s="85"/>
      <c r="AS46" s="55"/>
      <c r="AT46" s="56"/>
      <c r="AU46" s="85"/>
      <c r="AV46" s="55"/>
      <c r="AW46" s="56"/>
      <c r="AX46" s="85"/>
      <c r="AY46" s="55"/>
      <c r="AZ46" s="56"/>
      <c r="BA46" s="85"/>
      <c r="BB46" s="55"/>
      <c r="BC46" s="56"/>
      <c r="BD46" s="85"/>
      <c r="BE46" s="86">
        <v>2532</v>
      </c>
      <c r="BF46" s="87">
        <v>9.0606548577563076E-2</v>
      </c>
      <c r="BG46" s="87"/>
      <c r="BH46" s="86">
        <v>2615</v>
      </c>
      <c r="BI46" s="87">
        <v>9.1172163726378916E-2</v>
      </c>
      <c r="BJ46" s="87"/>
      <c r="BK46" s="88">
        <v>2945</v>
      </c>
      <c r="BL46" s="89">
        <v>9.945628313802303E-2</v>
      </c>
      <c r="BM46" s="88">
        <v>3255</v>
      </c>
      <c r="BN46" s="89">
        <v>0.10586054377520489</v>
      </c>
      <c r="BO46" s="88">
        <v>3689</v>
      </c>
      <c r="BP46" s="89">
        <v>0.11194052495827644</v>
      </c>
      <c r="BQ46" s="88">
        <v>4066</v>
      </c>
      <c r="BR46" s="76">
        <v>0.12014301332624176</v>
      </c>
      <c r="BS46" s="88">
        <f>SUM(BS40:BS45)</f>
        <v>4326</v>
      </c>
      <c r="BT46" s="56">
        <f t="shared" si="13"/>
        <v>0.11899980744367727</v>
      </c>
      <c r="BU46" s="88">
        <f>SUM(BU40:BU45)</f>
        <v>4617</v>
      </c>
      <c r="BV46" s="56">
        <f t="shared" si="14"/>
        <v>0.12700464885979149</v>
      </c>
      <c r="BW46" s="88">
        <f>SUM(BW40:BW45)</f>
        <v>4674</v>
      </c>
      <c r="BX46" s="105">
        <f>BW46/BW39</f>
        <v>0.12985858361348041</v>
      </c>
      <c r="BY46" s="88">
        <f>SUM(BY40:BY45)</f>
        <v>4883</v>
      </c>
      <c r="BZ46" s="105">
        <f>BY46/BY39</f>
        <v>0.13954618198445359</v>
      </c>
      <c r="CA46" s="88">
        <f>SUM(CA40:CA45)</f>
        <v>4870</v>
      </c>
      <c r="CB46" s="105">
        <f>CA46/CA39</f>
        <v>0.14584768350753197</v>
      </c>
      <c r="CC46" s="88">
        <f>SUM(CC40:CC45)</f>
        <v>4924</v>
      </c>
      <c r="CD46" s="105">
        <f>CC46/CC39</f>
        <v>0.15472113118617439</v>
      </c>
      <c r="CE46" s="88">
        <f>SUM(CE40:CE45)</f>
        <v>4889</v>
      </c>
      <c r="CF46" s="105">
        <f>CE46/CE39</f>
        <v>0.15920932655985412</v>
      </c>
      <c r="CG46" s="88">
        <f>SUM(CG40:CG45)</f>
        <v>4881</v>
      </c>
      <c r="CH46" s="105">
        <f>CG46/CG39</f>
        <v>0.16286829724048182</v>
      </c>
      <c r="CI46" s="88">
        <f>SUM(CI40:CI45)</f>
        <v>4942</v>
      </c>
      <c r="CJ46" s="105">
        <f>CI46/CI39</f>
        <v>0.16376710739967526</v>
      </c>
      <c r="CK46" s="88">
        <f>SUM(CK40:CK45)</f>
        <v>4914</v>
      </c>
      <c r="CL46" s="105">
        <f>CK46/CK39</f>
        <v>0.16147476340694006</v>
      </c>
      <c r="CN46" s="102"/>
    </row>
    <row r="47" spans="1:92" s="82" customFormat="1" ht="12" customHeight="1">
      <c r="A47" s="78"/>
      <c r="B47" s="83" t="s">
        <v>3</v>
      </c>
      <c r="C47" s="55">
        <v>21582</v>
      </c>
      <c r="D47" s="56">
        <v>0.85473267326732671</v>
      </c>
      <c r="E47" s="56"/>
      <c r="F47" s="55">
        <v>21208</v>
      </c>
      <c r="G47" s="56">
        <v>0.83948858013695915</v>
      </c>
      <c r="H47" s="56"/>
      <c r="I47" s="55">
        <v>20766</v>
      </c>
      <c r="J47" s="56">
        <v>0.82693532972284167</v>
      </c>
      <c r="K47" s="56"/>
      <c r="L47" s="55">
        <v>20498</v>
      </c>
      <c r="M47" s="56">
        <v>0.82893885473956652</v>
      </c>
      <c r="N47" s="56"/>
      <c r="O47" s="55">
        <v>20284</v>
      </c>
      <c r="P47" s="56">
        <v>0.83025664115263398</v>
      </c>
      <c r="Q47" s="56"/>
      <c r="R47" s="55">
        <v>20630</v>
      </c>
      <c r="S47" s="56">
        <v>0.82854733121812119</v>
      </c>
      <c r="T47" s="56"/>
      <c r="U47" s="55">
        <v>21142</v>
      </c>
      <c r="V47" s="56">
        <v>0.84278083393127645</v>
      </c>
      <c r="W47" s="56"/>
      <c r="X47" s="55">
        <v>21439</v>
      </c>
      <c r="Y47" s="56">
        <v>0.83795192495602888</v>
      </c>
      <c r="Z47" s="56"/>
      <c r="AA47" s="80">
        <v>21939</v>
      </c>
      <c r="AB47" s="56">
        <v>0.84025277671390275</v>
      </c>
      <c r="AC47" s="56"/>
      <c r="AD47" s="55">
        <v>22548</v>
      </c>
      <c r="AE47" s="56">
        <v>0.83993294840752464</v>
      </c>
      <c r="AF47" s="56"/>
      <c r="AG47" s="55">
        <v>23308</v>
      </c>
      <c r="AH47" s="56">
        <v>0.83772418502677637</v>
      </c>
      <c r="AI47" s="56"/>
      <c r="AJ47" s="80">
        <v>23278</v>
      </c>
      <c r="AK47" s="56">
        <v>0.83439673094845512</v>
      </c>
      <c r="AL47" s="78"/>
      <c r="AM47" s="80">
        <v>22826</v>
      </c>
      <c r="AN47" s="56">
        <v>0.83367421475529579</v>
      </c>
      <c r="AO47" s="78"/>
      <c r="AP47" s="80">
        <v>22030</v>
      </c>
      <c r="AQ47" s="56">
        <v>0.83510235026535251</v>
      </c>
      <c r="AR47" s="78"/>
      <c r="AS47" s="55">
        <v>21510</v>
      </c>
      <c r="AT47" s="56">
        <v>0.83563187133367001</v>
      </c>
      <c r="AU47" s="78"/>
      <c r="AV47" s="55">
        <v>21195</v>
      </c>
      <c r="AW47" s="56">
        <v>0.83241693504045244</v>
      </c>
      <c r="AX47" s="78"/>
      <c r="AY47" s="55">
        <v>21696</v>
      </c>
      <c r="AZ47" s="56">
        <v>0.82935779816513766</v>
      </c>
      <c r="BA47" s="78"/>
      <c r="BB47" s="55">
        <v>22042</v>
      </c>
      <c r="BC47" s="56">
        <v>0.82074769139112302</v>
      </c>
      <c r="BD47" s="78"/>
      <c r="BE47" s="55">
        <v>22396</v>
      </c>
      <c r="BF47" s="56">
        <v>0.80143138307389516</v>
      </c>
      <c r="BG47" s="56"/>
      <c r="BH47" s="80">
        <v>21361</v>
      </c>
      <c r="BI47" s="56">
        <v>0.74475280663830978</v>
      </c>
      <c r="BJ47" s="56"/>
      <c r="BK47" s="81">
        <v>22164</v>
      </c>
      <c r="BL47" s="76">
        <v>0.7485056229104049</v>
      </c>
      <c r="BM47" s="81">
        <v>22908</v>
      </c>
      <c r="BN47" s="76">
        <v>0.7450240666059581</v>
      </c>
      <c r="BO47" s="81">
        <v>24184</v>
      </c>
      <c r="BP47" s="76">
        <v>0.73384918828705814</v>
      </c>
      <c r="BQ47" s="81">
        <v>24843</v>
      </c>
      <c r="BR47" s="76">
        <v>0.73406612888928291</v>
      </c>
      <c r="BS47" s="81">
        <f>SUM(BS14,BS25,BS36)</f>
        <v>25516</v>
      </c>
      <c r="BT47" s="56">
        <f t="shared" si="13"/>
        <v>0.70189530437653014</v>
      </c>
      <c r="BU47" s="81">
        <f>SUM(BU14,BU25,BU36)</f>
        <v>25553</v>
      </c>
      <c r="BV47" s="56">
        <f t="shared" si="14"/>
        <v>0.70291310208235913</v>
      </c>
      <c r="BW47" s="81">
        <f>SUM(BW14,BW25,BW36)</f>
        <v>25167</v>
      </c>
      <c r="BX47" s="104">
        <f>BW47/BW39</f>
        <v>0.69921929264023563</v>
      </c>
      <c r="BY47" s="81">
        <v>24740</v>
      </c>
      <c r="BZ47" s="104">
        <f>BY47/BY39</f>
        <v>0.70701874714220392</v>
      </c>
      <c r="CA47" s="81">
        <v>23832</v>
      </c>
      <c r="CB47" s="104">
        <f>CA47/CA39</f>
        <v>0.71372525530831665</v>
      </c>
      <c r="CC47" s="75">
        <f t="shared" si="9"/>
        <v>23126</v>
      </c>
      <c r="CD47" s="104">
        <f>CC47/CC39</f>
        <v>0.72666142969363712</v>
      </c>
      <c r="CE47" s="75">
        <f t="shared" ref="CE47" si="35">CE14+CE25+CE36</f>
        <v>22282</v>
      </c>
      <c r="CF47" s="104">
        <f>CE47/CE39</f>
        <v>0.72560896183404977</v>
      </c>
      <c r="CG47" s="75">
        <f t="shared" ref="CG47" si="36">CG14+CG25+CG36</f>
        <v>21634</v>
      </c>
      <c r="CH47" s="104">
        <f>CG47/CG39</f>
        <v>0.72187927525109274</v>
      </c>
      <c r="CI47" s="75">
        <f t="shared" ref="CI47" si="37">CI14+CI25+CI36</f>
        <v>21522</v>
      </c>
      <c r="CJ47" s="104">
        <f>CI47/CI39</f>
        <v>0.71319216621930615</v>
      </c>
      <c r="CK47" s="75">
        <f t="shared" si="9"/>
        <v>21152</v>
      </c>
      <c r="CL47" s="104">
        <f>CK47/CK39</f>
        <v>0.6950578338590957</v>
      </c>
      <c r="CN47" s="101"/>
    </row>
    <row r="48" spans="1:92" s="82" customFormat="1" ht="12" customHeight="1">
      <c r="A48" s="78"/>
      <c r="B48" s="83" t="s">
        <v>4</v>
      </c>
      <c r="C48" s="55">
        <v>2347</v>
      </c>
      <c r="D48" s="56">
        <v>9.295049504950495E-2</v>
      </c>
      <c r="E48" s="56"/>
      <c r="F48" s="55">
        <v>2551</v>
      </c>
      <c r="G48" s="56">
        <v>0.10097771444404861</v>
      </c>
      <c r="H48" s="56"/>
      <c r="I48" s="55">
        <v>2692</v>
      </c>
      <c r="J48" s="56">
        <v>0.10719974514176489</v>
      </c>
      <c r="K48" s="56"/>
      <c r="L48" s="55">
        <v>2518</v>
      </c>
      <c r="M48" s="56">
        <v>0.10182788741507602</v>
      </c>
      <c r="N48" s="56"/>
      <c r="O48" s="55">
        <v>2522</v>
      </c>
      <c r="P48" s="56">
        <v>0.10322950349965208</v>
      </c>
      <c r="Q48" s="56"/>
      <c r="R48" s="55">
        <v>2566</v>
      </c>
      <c r="S48" s="56">
        <v>0.10305634764448371</v>
      </c>
      <c r="T48" s="56"/>
      <c r="U48" s="55">
        <v>2564</v>
      </c>
      <c r="V48" s="56">
        <v>0.10220840309335885</v>
      </c>
      <c r="W48" s="56"/>
      <c r="X48" s="55">
        <v>2459</v>
      </c>
      <c r="Y48" s="56">
        <v>9.6111002540551105E-2</v>
      </c>
      <c r="Z48" s="56"/>
      <c r="AA48" s="55">
        <v>2441</v>
      </c>
      <c r="AB48" s="56">
        <v>9.3489084641899659E-2</v>
      </c>
      <c r="AC48" s="56"/>
      <c r="AD48" s="55">
        <v>2516</v>
      </c>
      <c r="AE48" s="56">
        <v>9.3723225926615764E-2</v>
      </c>
      <c r="AF48" s="56"/>
      <c r="AG48" s="55">
        <v>2572</v>
      </c>
      <c r="AH48" s="56">
        <v>9.2441505229486395E-2</v>
      </c>
      <c r="AI48" s="56"/>
      <c r="AJ48" s="55">
        <v>2580</v>
      </c>
      <c r="AK48" s="56">
        <v>9.2479747652161451E-2</v>
      </c>
      <c r="AL48" s="78"/>
      <c r="AM48" s="55">
        <v>2472</v>
      </c>
      <c r="AN48" s="56">
        <v>9.0284879474068658E-2</v>
      </c>
      <c r="AO48" s="78"/>
      <c r="AP48" s="55">
        <v>2295</v>
      </c>
      <c r="AQ48" s="56">
        <v>8.699772554965883E-2</v>
      </c>
      <c r="AR48" s="78"/>
      <c r="AS48" s="55">
        <v>2108</v>
      </c>
      <c r="AT48" s="56">
        <v>8.1892700361291329E-2</v>
      </c>
      <c r="AU48" s="78"/>
      <c r="AV48" s="55">
        <v>2113</v>
      </c>
      <c r="AW48" s="56">
        <v>8.2986411122456999E-2</v>
      </c>
      <c r="AX48" s="78"/>
      <c r="AY48" s="55">
        <v>2244</v>
      </c>
      <c r="AZ48" s="56">
        <v>8.5779816513761473E-2</v>
      </c>
      <c r="BA48" s="78"/>
      <c r="BB48" s="55">
        <v>2497</v>
      </c>
      <c r="BC48" s="56">
        <v>9.2977360738754844E-2</v>
      </c>
      <c r="BD48" s="78"/>
      <c r="BE48" s="55">
        <v>3017</v>
      </c>
      <c r="BF48" s="56">
        <v>0.10796206834854177</v>
      </c>
      <c r="BG48" s="56"/>
      <c r="BH48" s="80">
        <v>3327</v>
      </c>
      <c r="BI48" s="56">
        <v>0.11599609511191689</v>
      </c>
      <c r="BJ48" s="56"/>
      <c r="BK48" s="81">
        <v>3424</v>
      </c>
      <c r="BL48" s="76">
        <v>0.11563270406267941</v>
      </c>
      <c r="BM48" s="81">
        <v>3510</v>
      </c>
      <c r="BN48" s="76">
        <v>0.11415376609860804</v>
      </c>
      <c r="BO48" s="81">
        <v>3797</v>
      </c>
      <c r="BP48" s="76">
        <v>0.11521772113488089</v>
      </c>
      <c r="BQ48" s="81">
        <v>4009</v>
      </c>
      <c r="BR48" s="76">
        <v>0.11845876547587389</v>
      </c>
      <c r="BS48" s="81">
        <f>SUM(BS15,BS26,BS37)</f>
        <v>4041</v>
      </c>
      <c r="BT48" s="56">
        <f t="shared" si="13"/>
        <v>0.11116001430418397</v>
      </c>
      <c r="BU48" s="81">
        <f>SUM(BU15,BU26,BU37)</f>
        <v>4131</v>
      </c>
      <c r="BV48" s="56">
        <f t="shared" si="14"/>
        <v>0.11363573845349764</v>
      </c>
      <c r="BW48" s="81">
        <f>SUM(BW15,BW26,BW37)</f>
        <v>4115</v>
      </c>
      <c r="BX48" s="104">
        <f>BW48/BW39</f>
        <v>0.11432778595838079</v>
      </c>
      <c r="BY48" s="81">
        <v>3671</v>
      </c>
      <c r="BZ48" s="104">
        <f>BY48/BY39</f>
        <v>0.10490969364426155</v>
      </c>
      <c r="CA48" s="81">
        <v>3198</v>
      </c>
      <c r="CB48" s="104">
        <f>CA48/CA39</f>
        <v>9.5774310442933719E-2</v>
      </c>
      <c r="CC48" s="75">
        <f t="shared" si="9"/>
        <v>2592</v>
      </c>
      <c r="CD48" s="104">
        <f>CC48/CC39</f>
        <v>8.1445404556166542E-2</v>
      </c>
      <c r="CE48" s="75">
        <f t="shared" ref="CE48" si="38">CE15+CE26+CE37</f>
        <v>2532</v>
      </c>
      <c r="CF48" s="104">
        <f>CE48/CE39</f>
        <v>8.2454083626416569E-2</v>
      </c>
      <c r="CG48" s="75">
        <f t="shared" ref="CG48" si="39">CG15+CG26+CG37</f>
        <v>2443</v>
      </c>
      <c r="CH48" s="104">
        <f>CG48/CG39</f>
        <v>8.1517568153758879E-2</v>
      </c>
      <c r="CI48" s="75">
        <f t="shared" ref="CI48" si="40">CI15+CI26+CI37</f>
        <v>2718</v>
      </c>
      <c r="CJ48" s="104">
        <f>CI48/CI39</f>
        <v>9.0068595287801964E-2</v>
      </c>
      <c r="CK48" s="75">
        <f t="shared" si="9"/>
        <v>2878</v>
      </c>
      <c r="CL48" s="104">
        <f>CK48/CK39</f>
        <v>9.4571503680336483E-2</v>
      </c>
      <c r="CN48" s="101"/>
    </row>
    <row r="49" spans="1:92" s="82" customFormat="1" ht="12" customHeight="1">
      <c r="A49" s="111"/>
      <c r="B49" s="112" t="s">
        <v>5</v>
      </c>
      <c r="C49" s="113"/>
      <c r="D49" s="114"/>
      <c r="E49" s="114"/>
      <c r="F49" s="113"/>
      <c r="G49" s="114"/>
      <c r="H49" s="114"/>
      <c r="I49" s="113"/>
      <c r="J49" s="114"/>
      <c r="K49" s="114"/>
      <c r="L49" s="113"/>
      <c r="M49" s="114"/>
      <c r="N49" s="114"/>
      <c r="O49" s="113"/>
      <c r="P49" s="114"/>
      <c r="Q49" s="114"/>
      <c r="R49" s="113"/>
      <c r="S49" s="114"/>
      <c r="T49" s="114"/>
      <c r="U49" s="113"/>
      <c r="V49" s="114"/>
      <c r="W49" s="114"/>
      <c r="X49" s="113"/>
      <c r="Y49" s="114"/>
      <c r="Z49" s="114"/>
      <c r="AA49" s="113"/>
      <c r="AB49" s="114"/>
      <c r="AC49" s="114"/>
      <c r="AD49" s="113"/>
      <c r="AE49" s="114"/>
      <c r="AF49" s="114"/>
      <c r="AG49" s="113"/>
      <c r="AH49" s="114"/>
      <c r="AI49" s="114"/>
      <c r="AJ49" s="113"/>
      <c r="AK49" s="114"/>
      <c r="AL49" s="111"/>
      <c r="AM49" s="113"/>
      <c r="AN49" s="114"/>
      <c r="AO49" s="111"/>
      <c r="AP49" s="113"/>
      <c r="AQ49" s="114"/>
      <c r="AR49" s="111"/>
      <c r="AS49" s="113"/>
      <c r="AT49" s="114"/>
      <c r="AU49" s="111"/>
      <c r="AV49" s="113"/>
      <c r="AW49" s="114"/>
      <c r="AX49" s="111"/>
      <c r="AY49" s="113"/>
      <c r="AZ49" s="114"/>
      <c r="BA49" s="111"/>
      <c r="BB49" s="113"/>
      <c r="BC49" s="114"/>
      <c r="BD49" s="111"/>
      <c r="BE49" s="113"/>
      <c r="BF49" s="114"/>
      <c r="BG49" s="114"/>
      <c r="BH49" s="115">
        <v>1111</v>
      </c>
      <c r="BI49" s="114">
        <v>3.8735095181647028E-2</v>
      </c>
      <c r="BJ49" s="114"/>
      <c r="BK49" s="116">
        <v>1078</v>
      </c>
      <c r="BL49" s="117">
        <v>3.6405389888892643E-2</v>
      </c>
      <c r="BM49" s="116">
        <v>1075</v>
      </c>
      <c r="BN49" s="117">
        <v>3.4961623520228961E-2</v>
      </c>
      <c r="BO49" s="116">
        <v>1285</v>
      </c>
      <c r="BP49" s="117">
        <v>3.8992565619784557E-2</v>
      </c>
      <c r="BQ49" s="116">
        <v>1517</v>
      </c>
      <c r="BR49" s="117">
        <v>4.4824631386106435E-2</v>
      </c>
      <c r="BS49" s="116">
        <f>SUM(BS16,BS27,BS38)</f>
        <v>1831</v>
      </c>
      <c r="BT49" s="114">
        <f t="shared" si="13"/>
        <v>5.0367232415481529E-2</v>
      </c>
      <c r="BU49" s="116">
        <f>SUM(BU16,BU27,BU38)</f>
        <v>2052</v>
      </c>
      <c r="BV49" s="114">
        <f t="shared" si="14"/>
        <v>5.6446510604351775E-2</v>
      </c>
      <c r="BW49" s="116">
        <f>SUM(BW16,BW27,BW38)</f>
        <v>2037</v>
      </c>
      <c r="BX49" s="118">
        <f>BW49/BW39</f>
        <v>5.6594337787903203E-2</v>
      </c>
      <c r="BY49" s="116">
        <v>1698</v>
      </c>
      <c r="BZ49" s="118">
        <f>BY49/BY39</f>
        <v>4.8525377229080929E-2</v>
      </c>
      <c r="CA49" s="116">
        <v>1491</v>
      </c>
      <c r="CB49" s="118">
        <f>CA49/CA39</f>
        <v>4.4652750741217696E-2</v>
      </c>
      <c r="CC49" s="141">
        <f t="shared" si="9"/>
        <v>1183</v>
      </c>
      <c r="CD49" s="118">
        <f>CC49/CC39</f>
        <v>3.7172034564021995E-2</v>
      </c>
      <c r="CE49" s="141">
        <f t="shared" ref="CE49" si="41">CE16+CE27+CE38</f>
        <v>1005</v>
      </c>
      <c r="CF49" s="118">
        <f>CE49/CE39</f>
        <v>3.2727627979679562E-2</v>
      </c>
      <c r="CG49" s="141">
        <f t="shared" ref="CG49" si="42">CG16+CG27+CG38</f>
        <v>1011</v>
      </c>
      <c r="CH49" s="118">
        <f>CG49/CG39</f>
        <v>3.373485935466649E-2</v>
      </c>
      <c r="CI49" s="141">
        <f t="shared" ref="CI49" si="43">CI16+CI27+CI38</f>
        <v>995</v>
      </c>
      <c r="CJ49" s="118">
        <f>CI49/CI39</f>
        <v>3.2972131093216686E-2</v>
      </c>
      <c r="CK49" s="141">
        <f t="shared" si="9"/>
        <v>1488</v>
      </c>
      <c r="CL49" s="118">
        <f>CK49/CK39</f>
        <v>4.8895899053627762E-2</v>
      </c>
      <c r="CN49" s="101"/>
    </row>
    <row r="50" spans="1:92" s="82" customFormat="1" ht="6" customHeight="1">
      <c r="B50" s="90"/>
      <c r="C50" s="91"/>
      <c r="D50" s="92"/>
      <c r="E50" s="92"/>
      <c r="F50" s="91"/>
      <c r="G50" s="92"/>
      <c r="H50" s="92"/>
      <c r="I50" s="91"/>
      <c r="J50" s="92"/>
      <c r="K50" s="92"/>
      <c r="L50" s="91"/>
      <c r="M50" s="92"/>
      <c r="N50" s="92"/>
      <c r="O50" s="91"/>
      <c r="P50" s="92"/>
      <c r="Q50" s="92"/>
      <c r="R50" s="91"/>
      <c r="S50" s="92"/>
      <c r="T50" s="92"/>
      <c r="U50" s="91"/>
      <c r="V50" s="92"/>
      <c r="W50" s="92"/>
      <c r="X50" s="91"/>
      <c r="Y50" s="92"/>
      <c r="Z50" s="92"/>
      <c r="AA50" s="91"/>
      <c r="AB50" s="92"/>
      <c r="AC50" s="92"/>
      <c r="AD50" s="91"/>
      <c r="AE50" s="92"/>
      <c r="AF50" s="92"/>
      <c r="AG50" s="91"/>
      <c r="AH50" s="92"/>
      <c r="AI50" s="92"/>
      <c r="AJ50" s="91"/>
      <c r="AK50" s="92"/>
      <c r="AM50" s="91"/>
      <c r="AN50" s="92"/>
      <c r="AP50" s="91"/>
      <c r="AQ50" s="92"/>
      <c r="AS50" s="91"/>
      <c r="AT50" s="92"/>
      <c r="AV50" s="91"/>
      <c r="AW50" s="92"/>
      <c r="AY50" s="91"/>
      <c r="AZ50" s="92"/>
      <c r="BB50" s="91"/>
      <c r="BC50" s="92"/>
      <c r="BE50" s="91"/>
      <c r="BF50" s="92"/>
      <c r="BG50" s="92"/>
      <c r="BH50" s="93"/>
      <c r="BI50" s="94"/>
      <c r="BJ50" s="94"/>
      <c r="BM50" s="93"/>
      <c r="BN50" s="94"/>
    </row>
    <row r="51" spans="1:92" s="109" customFormat="1" ht="12.75" customHeight="1">
      <c r="A51" s="144" t="s">
        <v>48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  <c r="BU51" s="144"/>
      <c r="BV51" s="144"/>
      <c r="BW51" s="144"/>
      <c r="BX51" s="144"/>
      <c r="BY51" s="144"/>
      <c r="BZ51" s="144"/>
      <c r="CA51" s="144"/>
      <c r="CB51" s="144"/>
      <c r="CC51" s="144"/>
      <c r="CD51" s="144"/>
      <c r="CE51" s="144"/>
      <c r="CF51" s="144"/>
      <c r="CG51" s="144"/>
      <c r="CH51" s="144"/>
    </row>
    <row r="52" spans="1:92" s="109" customFormat="1" ht="11.25">
      <c r="A52" s="142" t="s">
        <v>52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10"/>
    </row>
    <row r="53" spans="1:92" s="109" customFormat="1" ht="11.25">
      <c r="A53" s="142" t="s">
        <v>49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10"/>
    </row>
    <row r="54" spans="1:92" s="109" customFormat="1" ht="11.45" customHeight="1">
      <c r="A54" s="154" t="s">
        <v>50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</row>
    <row r="55" spans="1:92" s="109" customFormat="1" ht="4.5" customHeight="1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10"/>
    </row>
    <row r="56" spans="1:92" s="95" customFormat="1" ht="15" customHeight="1">
      <c r="A56" s="150" t="s">
        <v>60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</row>
    <row r="57" spans="1:92">
      <c r="A57" s="151" t="s">
        <v>61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06"/>
    </row>
    <row r="61" spans="1:92">
      <c r="P61" s="96"/>
      <c r="Q61" s="96"/>
    </row>
    <row r="62" spans="1:92" ht="34.5" customHeight="1">
      <c r="B62" s="147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</row>
  </sheetData>
  <mergeCells count="15">
    <mergeCell ref="A51:CH51"/>
    <mergeCell ref="A2:BS2"/>
    <mergeCell ref="A3:BP3"/>
    <mergeCell ref="B62:BE62"/>
    <mergeCell ref="AS4:AT4"/>
    <mergeCell ref="AV4:AW4"/>
    <mergeCell ref="AY4:AZ4"/>
    <mergeCell ref="BB4:BC4"/>
    <mergeCell ref="BE4:BF4"/>
    <mergeCell ref="A56:BU56"/>
    <mergeCell ref="A57:BU57"/>
    <mergeCell ref="BH4:BI4"/>
    <mergeCell ref="BK4:BL4"/>
    <mergeCell ref="BM4:BN4"/>
    <mergeCell ref="BO4:BP4"/>
  </mergeCells>
  <phoneticPr fontId="39" type="noConversion"/>
  <printOptions horizontalCentered="1" verticalCentered="1"/>
  <pageMargins left="0.5" right="0.5" top="0.5" bottom="0.5" header="0.3" footer="0.3"/>
  <pageSetup scale="75" fitToHeight="0" orientation="landscape" r:id="rId1"/>
  <ignoredErrors>
    <ignoredError sqref="CC40:CC49 CD40:CJ49 CK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04"/>
  <sheetViews>
    <sheetView showGridLines="0" view="pageBreakPreview" zoomScale="90" zoomScaleNormal="130" zoomScaleSheetLayoutView="90" workbookViewId="0">
      <selection activeCell="P18" sqref="P18"/>
    </sheetView>
  </sheetViews>
  <sheetFormatPr defaultColWidth="11.42578125" defaultRowHeight="12.75"/>
  <cols>
    <col min="1" max="1" width="22.7109375" customWidth="1"/>
    <col min="2" max="2" width="8.28515625" customWidth="1"/>
    <col min="3" max="10" width="6.7109375" customWidth="1"/>
    <col min="11" max="11" width="14" customWidth="1"/>
    <col min="12" max="12" width="2.7109375" customWidth="1"/>
    <col min="14" max="14" width="4" customWidth="1"/>
  </cols>
  <sheetData>
    <row r="1" spans="1:1" ht="15" customHeight="1"/>
    <row r="2" spans="1:1" s="136" customFormat="1" ht="30.75" customHeight="1">
      <c r="A2" s="140" t="s">
        <v>8</v>
      </c>
    </row>
    <row r="3" spans="1:1" s="3" customFormat="1" ht="15" customHeight="1"/>
    <row r="4" spans="1:1" s="2" customFormat="1" ht="15" customHeight="1"/>
    <row r="5" spans="1:1" s="4" customFormat="1" ht="12" customHeight="1"/>
    <row r="6" spans="1:1" s="1" customFormat="1" ht="12" customHeight="1"/>
    <row r="7" spans="1:1" s="1" customFormat="1" ht="12" customHeight="1"/>
    <row r="8" spans="1:1" s="1" customFormat="1" ht="12" customHeight="1"/>
    <row r="9" spans="1:1" s="1" customFormat="1" ht="12" customHeight="1"/>
    <row r="10" spans="1:1" s="1" customFormat="1" ht="12" customHeight="1"/>
    <row r="11" spans="1:1" s="1" customFormat="1" ht="12" customHeight="1"/>
    <row r="12" spans="1:1" s="1" customFormat="1" ht="12" customHeight="1"/>
    <row r="13" spans="1:1" s="1" customFormat="1" ht="12" customHeight="1"/>
    <row r="14" spans="1:1" s="1" customFormat="1" ht="12" customHeight="1"/>
    <row r="15" spans="1:1" s="1" customFormat="1" ht="12" customHeight="1"/>
    <row r="16" spans="1:1" s="1" customFormat="1" ht="12" customHeight="1"/>
    <row r="17" spans="13:13" s="1" customFormat="1" ht="12" customHeight="1">
      <c r="M17" s="5"/>
    </row>
    <row r="18" spans="13:13" s="1" customFormat="1" ht="12" customHeight="1"/>
    <row r="19" spans="13:13" s="1" customFormat="1" ht="12" customHeight="1"/>
    <row r="20" spans="13:13" s="1" customFormat="1" ht="12" customHeight="1"/>
    <row r="21" spans="13:13" s="1" customFormat="1" ht="12" customHeight="1"/>
    <row r="22" spans="13:13" s="1" customFormat="1" ht="12" customHeight="1"/>
    <row r="23" spans="13:13" s="1" customFormat="1" ht="12" customHeight="1"/>
    <row r="24" spans="13:13" s="1" customFormat="1" ht="12" customHeight="1"/>
    <row r="25" spans="13:13" s="1" customFormat="1" ht="12" customHeight="1"/>
    <row r="26" spans="13:13" s="1" customFormat="1" ht="12" customHeight="1"/>
    <row r="27" spans="13:13" s="1" customFormat="1" ht="12" customHeight="1"/>
    <row r="28" spans="13:13" s="1" customFormat="1" ht="12" customHeight="1"/>
    <row r="29" spans="13:13" s="1" customFormat="1" ht="12" customHeight="1"/>
    <row r="30" spans="13:13" ht="12" customHeight="1"/>
    <row r="31" spans="13:13" ht="12" customHeight="1"/>
    <row r="32" spans="13:13" ht="12" customHeight="1"/>
    <row r="33" spans="1:73" ht="23.25" customHeight="1">
      <c r="L33" s="7"/>
    </row>
    <row r="34" spans="1:73" ht="17.25" customHeight="1"/>
    <row r="35" spans="1:73" s="6" customFormat="1" ht="15" customHeight="1">
      <c r="A35" s="150" t="s">
        <v>60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</row>
    <row r="36" spans="1:73" s="6" customFormat="1" ht="15" customHeight="1">
      <c r="A36" s="150" t="s">
        <v>61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</row>
    <row r="37" spans="1:73" s="6" customFormat="1" ht="15" customHeight="1">
      <c r="A37" s="9"/>
      <c r="B37" s="11"/>
    </row>
    <row r="38" spans="1:73" s="6" customFormat="1" ht="11.25">
      <c r="A38" s="9"/>
      <c r="B38" s="8"/>
      <c r="C38" s="10"/>
    </row>
    <row r="39" spans="1:73" s="6" customFormat="1" ht="11.25">
      <c r="A39" s="9"/>
      <c r="B39" s="8"/>
      <c r="C39" s="10"/>
    </row>
    <row r="40" spans="1:73" s="6" customFormat="1" ht="11.25">
      <c r="A40" s="9"/>
      <c r="B40" s="8"/>
      <c r="C40" s="10"/>
    </row>
    <row r="41" spans="1:73" s="6" customFormat="1" ht="11.25">
      <c r="B41" s="10"/>
      <c r="C41" s="10"/>
    </row>
    <row r="42" spans="1:73" s="6" customFormat="1" ht="11.25">
      <c r="B42" s="10"/>
      <c r="C42" s="10"/>
    </row>
    <row r="43" spans="1:73" s="6" customFormat="1" ht="11.25">
      <c r="B43" s="10"/>
      <c r="C43" s="10"/>
    </row>
    <row r="44" spans="1:73" s="6" customFormat="1" ht="11.25">
      <c r="B44" s="10"/>
      <c r="C44" s="10"/>
    </row>
    <row r="45" spans="1:73" s="6" customFormat="1" ht="11.25">
      <c r="B45" s="10"/>
      <c r="C45" s="10"/>
    </row>
    <row r="46" spans="1:73" s="6" customFormat="1" ht="11.25">
      <c r="B46" s="10"/>
      <c r="C46" s="10"/>
    </row>
    <row r="47" spans="1:73" s="6" customFormat="1" ht="11.25">
      <c r="B47" s="10"/>
      <c r="C47" s="10"/>
    </row>
    <row r="48" spans="1:73" s="6" customFormat="1" ht="11.25">
      <c r="B48" s="10"/>
      <c r="C48" s="10"/>
    </row>
    <row r="49" spans="2:3" s="6" customFormat="1" ht="11.25">
      <c r="B49" s="10"/>
      <c r="C49" s="10"/>
    </row>
    <row r="50" spans="2:3" s="6" customFormat="1" ht="11.25">
      <c r="B50" s="10"/>
      <c r="C50" s="10"/>
    </row>
    <row r="51" spans="2:3" s="6" customFormat="1" ht="11.25">
      <c r="B51" s="10"/>
      <c r="C51" s="10"/>
    </row>
    <row r="52" spans="2:3" s="6" customFormat="1" ht="11.25">
      <c r="B52" s="10"/>
      <c r="C52" s="10"/>
    </row>
    <row r="53" spans="2:3" s="6" customFormat="1" ht="11.25">
      <c r="B53" s="10"/>
      <c r="C53" s="10"/>
    </row>
    <row r="54" spans="2:3" s="6" customFormat="1" ht="11.25">
      <c r="B54" s="10"/>
      <c r="C54" s="10"/>
    </row>
    <row r="55" spans="2:3" s="6" customFormat="1" ht="11.25">
      <c r="B55" s="10"/>
      <c r="C55" s="10"/>
    </row>
    <row r="56" spans="2:3" s="6" customFormat="1" ht="11.25">
      <c r="B56" s="10"/>
      <c r="C56" s="10"/>
    </row>
    <row r="57" spans="2:3" s="6" customFormat="1" ht="11.25">
      <c r="B57" s="10"/>
      <c r="C57" s="10"/>
    </row>
    <row r="58" spans="2:3" s="6" customFormat="1" ht="11.25"/>
    <row r="59" spans="2:3" s="6" customFormat="1" ht="11.25"/>
    <row r="60" spans="2:3" s="6" customFormat="1" ht="11.25"/>
    <row r="61" spans="2:3" s="6" customFormat="1" ht="11.25"/>
    <row r="62" spans="2:3" s="6" customFormat="1" ht="11.25"/>
    <row r="63" spans="2:3" s="6" customFormat="1" ht="11.25"/>
    <row r="64" spans="2:3" s="6" customFormat="1" ht="11.25"/>
    <row r="65" s="6" customFormat="1" ht="11.25"/>
    <row r="66" s="6" customFormat="1" ht="11.25"/>
    <row r="67" s="6" customFormat="1" ht="11.25"/>
    <row r="68" s="6" customFormat="1" ht="11.25"/>
    <row r="69" s="6" customFormat="1" ht="11.25"/>
    <row r="70" s="6" customFormat="1" ht="11.25"/>
    <row r="71" s="6" customFormat="1" ht="11.25"/>
    <row r="72" s="6" customFormat="1" ht="11.25"/>
    <row r="73" s="6" customFormat="1" ht="11.25"/>
    <row r="74" s="6" customFormat="1" ht="11.25"/>
    <row r="75" s="6" customFormat="1" ht="11.25"/>
    <row r="76" s="6" customFormat="1" ht="11.25"/>
    <row r="77" s="6" customFormat="1" ht="11.25"/>
    <row r="78" s="6" customFormat="1" ht="11.25"/>
    <row r="79" s="6" customFormat="1" ht="11.25"/>
    <row r="80" s="6" customFormat="1" ht="11.25"/>
    <row r="81" s="6" customFormat="1" ht="11.25"/>
    <row r="82" s="6" customFormat="1" ht="11.25"/>
    <row r="83" s="6" customFormat="1" ht="11.25"/>
    <row r="84" s="6" customFormat="1" ht="11.25"/>
    <row r="85" s="6" customFormat="1" ht="11.25"/>
    <row r="86" s="6" customFormat="1" ht="11.25"/>
    <row r="87" s="6" customFormat="1" ht="11.25"/>
    <row r="88" s="6" customFormat="1" ht="11.25"/>
    <row r="89" s="6" customFormat="1" ht="11.25"/>
    <row r="90" s="6" customFormat="1" ht="11.25"/>
    <row r="91" s="6" customFormat="1" ht="11.25"/>
    <row r="92" s="6" customFormat="1" ht="11.25"/>
    <row r="93" s="6" customFormat="1" ht="11.25"/>
    <row r="94" s="6" customFormat="1" ht="11.25"/>
    <row r="95" s="6" customFormat="1" ht="11.25"/>
    <row r="96" s="6" customFormat="1" ht="11.25"/>
    <row r="97" spans="1:4" s="6" customFormat="1" ht="11.25"/>
    <row r="98" spans="1:4" s="6" customFormat="1" ht="11.25"/>
    <row r="99" spans="1:4" s="6" customFormat="1" ht="11.25"/>
    <row r="100" spans="1:4" s="6" customFormat="1" ht="11.25"/>
    <row r="101" spans="1:4">
      <c r="A101" s="6"/>
      <c r="B101" s="6"/>
      <c r="C101" s="6"/>
      <c r="D101" s="6"/>
    </row>
    <row r="102" spans="1:4">
      <c r="A102" s="6"/>
      <c r="B102" s="6"/>
      <c r="C102" s="6"/>
      <c r="D102" s="6"/>
    </row>
    <row r="103" spans="1:4">
      <c r="A103" s="6"/>
      <c r="B103" s="6"/>
      <c r="C103" s="6"/>
      <c r="D103" s="6"/>
    </row>
    <row r="104" spans="1:4">
      <c r="A104" s="6"/>
      <c r="B104" s="6"/>
      <c r="C104" s="6"/>
      <c r="D104" s="6"/>
    </row>
  </sheetData>
  <mergeCells count="2">
    <mergeCell ref="A36:L36"/>
    <mergeCell ref="A35:L35"/>
  </mergeCells>
  <phoneticPr fontId="0" type="noConversion"/>
  <pageMargins left="0.75" right="0.75" top="0.75" bottom="0.75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7"/>
  <sheetViews>
    <sheetView workbookViewId="0">
      <selection activeCell="C1" sqref="C1:C1048576"/>
    </sheetView>
  </sheetViews>
  <sheetFormatPr defaultRowHeight="12.75"/>
  <cols>
    <col min="2" max="2" width="19.140625" bestFit="1" customWidth="1"/>
  </cols>
  <sheetData>
    <row r="3" spans="1:7">
      <c r="A3" s="128"/>
      <c r="B3" s="128"/>
      <c r="C3" s="132">
        <v>2020</v>
      </c>
      <c r="D3" s="132">
        <v>2021</v>
      </c>
      <c r="E3" s="132">
        <v>2022</v>
      </c>
      <c r="F3" s="132">
        <v>2023</v>
      </c>
      <c r="G3" s="143">
        <v>2024</v>
      </c>
    </row>
    <row r="4" spans="1:7">
      <c r="A4" s="129" t="s">
        <v>0</v>
      </c>
      <c r="B4" s="131" t="s">
        <v>3</v>
      </c>
      <c r="C4" s="18">
        <v>23126</v>
      </c>
      <c r="D4" s="18">
        <v>22282</v>
      </c>
      <c r="E4" s="18">
        <v>21634</v>
      </c>
      <c r="F4" s="18">
        <v>21522</v>
      </c>
      <c r="G4" s="18">
        <v>21152</v>
      </c>
    </row>
    <row r="5" spans="1:7">
      <c r="A5" s="78"/>
      <c r="B5" s="130" t="s">
        <v>46</v>
      </c>
      <c r="C5" s="18">
        <v>4924</v>
      </c>
      <c r="D5" s="18">
        <v>4889</v>
      </c>
      <c r="E5" s="18">
        <v>4881</v>
      </c>
      <c r="F5" s="18">
        <v>4942</v>
      </c>
      <c r="G5" s="18">
        <v>4914</v>
      </c>
    </row>
    <row r="6" spans="1:7">
      <c r="A6" s="78"/>
      <c r="B6" s="131" t="s">
        <v>4</v>
      </c>
      <c r="C6" s="18">
        <v>2592</v>
      </c>
      <c r="D6" s="18">
        <v>2532</v>
      </c>
      <c r="E6" s="18">
        <v>2443</v>
      </c>
      <c r="F6" s="18">
        <v>2718</v>
      </c>
      <c r="G6" s="18">
        <v>2878</v>
      </c>
    </row>
    <row r="7" spans="1:7">
      <c r="A7" s="78"/>
      <c r="B7" s="131" t="s">
        <v>5</v>
      </c>
      <c r="C7" s="18">
        <v>1183</v>
      </c>
      <c r="D7" s="18">
        <v>1005</v>
      </c>
      <c r="E7" s="18">
        <v>1011</v>
      </c>
      <c r="F7" s="18">
        <v>995</v>
      </c>
      <c r="G7" s="18">
        <v>1488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"/>
  <sheetViews>
    <sheetView workbookViewId="0">
      <selection activeCell="F6" sqref="F6"/>
    </sheetView>
  </sheetViews>
  <sheetFormatPr defaultRowHeight="12.75"/>
  <cols>
    <col min="1" max="1" width="14.85546875" customWidth="1"/>
  </cols>
  <sheetData>
    <row r="2" spans="1:6">
      <c r="B2">
        <v>2015</v>
      </c>
      <c r="C2">
        <v>2016</v>
      </c>
      <c r="D2">
        <v>2017</v>
      </c>
      <c r="E2">
        <v>2018</v>
      </c>
      <c r="F2">
        <v>2019</v>
      </c>
    </row>
    <row r="3" spans="1:6">
      <c r="A3" s="31" t="s">
        <v>3</v>
      </c>
      <c r="B3">
        <v>25516</v>
      </c>
      <c r="C3">
        <v>25553</v>
      </c>
      <c r="D3">
        <v>25167</v>
      </c>
      <c r="E3">
        <v>24740</v>
      </c>
      <c r="F3">
        <v>23832</v>
      </c>
    </row>
    <row r="4" spans="1:6">
      <c r="A4" s="30" t="s">
        <v>46</v>
      </c>
      <c r="B4">
        <v>4326</v>
      </c>
      <c r="C4">
        <v>4617</v>
      </c>
      <c r="D4">
        <v>4674</v>
      </c>
      <c r="E4">
        <v>4883</v>
      </c>
      <c r="F4">
        <v>4870</v>
      </c>
    </row>
    <row r="5" spans="1:6">
      <c r="A5" s="31" t="s">
        <v>4</v>
      </c>
      <c r="B5">
        <v>4041</v>
      </c>
      <c r="C5">
        <v>4131</v>
      </c>
      <c r="D5">
        <v>4115</v>
      </c>
      <c r="E5">
        <v>3671</v>
      </c>
      <c r="F5">
        <v>3198</v>
      </c>
    </row>
    <row r="6" spans="1:6">
      <c r="A6" s="31" t="s">
        <v>5</v>
      </c>
      <c r="B6">
        <v>1831</v>
      </c>
      <c r="C6">
        <v>2052</v>
      </c>
      <c r="D6">
        <v>2037</v>
      </c>
      <c r="E6">
        <v>1698</v>
      </c>
      <c r="F6">
        <v>1491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workbookViewId="0">
      <selection activeCell="H24" sqref="H24"/>
    </sheetView>
  </sheetViews>
  <sheetFormatPr defaultRowHeight="12.75"/>
  <cols>
    <col min="2" max="2" width="18.28515625" bestFit="1" customWidth="1"/>
  </cols>
  <sheetData>
    <row r="1" spans="1:8">
      <c r="A1" s="12"/>
      <c r="B1" s="12"/>
      <c r="C1" s="12"/>
      <c r="D1" s="13"/>
    </row>
    <row r="2" spans="1:8">
      <c r="A2" s="14" t="s">
        <v>1</v>
      </c>
      <c r="C2">
        <v>2010</v>
      </c>
      <c r="D2">
        <v>2011</v>
      </c>
      <c r="E2">
        <v>2012</v>
      </c>
      <c r="F2">
        <v>2013</v>
      </c>
      <c r="G2">
        <v>2014</v>
      </c>
    </row>
    <row r="3" spans="1:8">
      <c r="B3" s="16" t="s">
        <v>2</v>
      </c>
      <c r="C3" s="18">
        <v>2228</v>
      </c>
      <c r="D3" s="18">
        <v>2544</v>
      </c>
      <c r="E3" s="18">
        <v>2845</v>
      </c>
      <c r="F3" s="18">
        <v>3252</v>
      </c>
      <c r="G3" s="18">
        <v>3562</v>
      </c>
    </row>
    <row r="4" spans="1:8">
      <c r="B4" s="15" t="s">
        <v>3</v>
      </c>
      <c r="C4" s="20">
        <v>18293</v>
      </c>
      <c r="D4" s="20">
        <v>19105</v>
      </c>
      <c r="E4" s="20">
        <v>19908</v>
      </c>
      <c r="F4" s="20">
        <v>21197</v>
      </c>
      <c r="G4" s="20">
        <v>21910</v>
      </c>
    </row>
    <row r="5" spans="1:8">
      <c r="B5" s="15" t="s">
        <v>4</v>
      </c>
      <c r="C5" s="20">
        <v>1775</v>
      </c>
      <c r="D5" s="20">
        <v>1894</v>
      </c>
      <c r="E5" s="20">
        <v>1989</v>
      </c>
      <c r="F5" s="20">
        <v>2172</v>
      </c>
      <c r="G5" s="20">
        <v>2216</v>
      </c>
    </row>
    <row r="6" spans="1:8">
      <c r="B6" s="15" t="s">
        <v>5</v>
      </c>
      <c r="C6">
        <v>808</v>
      </c>
      <c r="D6">
        <v>800</v>
      </c>
      <c r="E6" s="20">
        <v>811</v>
      </c>
      <c r="F6" s="20">
        <v>1038</v>
      </c>
      <c r="G6" s="20">
        <v>1205</v>
      </c>
      <c r="H6" s="21"/>
    </row>
    <row r="9" spans="1:8">
      <c r="A9" s="17" t="s">
        <v>6</v>
      </c>
      <c r="C9">
        <v>2010</v>
      </c>
      <c r="D9">
        <v>2011</v>
      </c>
      <c r="E9">
        <v>2012</v>
      </c>
      <c r="F9">
        <v>2013</v>
      </c>
      <c r="G9">
        <v>2014</v>
      </c>
    </row>
    <row r="10" spans="1:8">
      <c r="B10" s="16" t="s">
        <v>2</v>
      </c>
      <c r="C10" s="26">
        <v>369</v>
      </c>
      <c r="D10" s="26">
        <v>383</v>
      </c>
      <c r="E10" s="26">
        <v>388</v>
      </c>
      <c r="F10" s="26">
        <v>405</v>
      </c>
      <c r="G10" s="26">
        <v>474</v>
      </c>
      <c r="H10" s="27"/>
    </row>
    <row r="11" spans="1:8">
      <c r="B11" s="15" t="s">
        <v>3</v>
      </c>
      <c r="C11" s="20">
        <v>2578</v>
      </c>
      <c r="D11" s="20">
        <v>2563</v>
      </c>
      <c r="E11" s="20">
        <v>2498</v>
      </c>
      <c r="F11" s="20">
        <v>2497</v>
      </c>
      <c r="G11" s="20">
        <v>2493</v>
      </c>
      <c r="H11" s="21"/>
    </row>
    <row r="12" spans="1:8">
      <c r="B12" s="15" t="s">
        <v>4</v>
      </c>
      <c r="C12" s="20">
        <v>1548</v>
      </c>
      <c r="D12" s="20">
        <v>1525</v>
      </c>
      <c r="E12" s="20">
        <v>1518</v>
      </c>
      <c r="F12" s="20">
        <v>1623</v>
      </c>
      <c r="G12" s="20">
        <v>1790</v>
      </c>
      <c r="H12" s="21"/>
    </row>
    <row r="13" spans="1:8">
      <c r="B13" s="15" t="s">
        <v>5</v>
      </c>
      <c r="C13" s="20">
        <v>228</v>
      </c>
      <c r="D13" s="19">
        <v>210</v>
      </c>
      <c r="E13" s="20">
        <v>203</v>
      </c>
      <c r="F13" s="20">
        <v>185</v>
      </c>
      <c r="G13" s="20">
        <v>193</v>
      </c>
      <c r="H13" s="21"/>
    </row>
    <row r="16" spans="1:8">
      <c r="A16" s="17" t="s">
        <v>7</v>
      </c>
      <c r="C16">
        <v>2010</v>
      </c>
      <c r="D16">
        <v>2011</v>
      </c>
      <c r="E16">
        <v>2012</v>
      </c>
      <c r="F16">
        <v>2013</v>
      </c>
      <c r="G16">
        <v>2014</v>
      </c>
    </row>
    <row r="17" spans="1:8">
      <c r="B17" s="16" t="s">
        <v>2</v>
      </c>
      <c r="C17" s="24">
        <v>18</v>
      </c>
      <c r="D17" s="24">
        <v>18</v>
      </c>
      <c r="E17" s="24">
        <v>22</v>
      </c>
      <c r="F17" s="24">
        <v>32</v>
      </c>
      <c r="G17" s="24">
        <v>30</v>
      </c>
      <c r="H17" s="25"/>
    </row>
    <row r="18" spans="1:8">
      <c r="B18" s="15" t="s">
        <v>3</v>
      </c>
      <c r="C18" s="22">
        <v>490</v>
      </c>
      <c r="D18" s="22">
        <v>496</v>
      </c>
      <c r="E18" s="22">
        <v>502</v>
      </c>
      <c r="F18" s="22">
        <v>490</v>
      </c>
      <c r="G18" s="22">
        <v>440</v>
      </c>
      <c r="H18" s="23"/>
    </row>
    <row r="19" spans="1:8">
      <c r="B19" s="15" t="s">
        <v>4</v>
      </c>
      <c r="C19" s="22">
        <v>4</v>
      </c>
      <c r="D19" s="22">
        <v>5</v>
      </c>
      <c r="E19" s="22">
        <v>3</v>
      </c>
      <c r="F19" s="22">
        <v>2</v>
      </c>
      <c r="G19" s="22">
        <v>3</v>
      </c>
      <c r="H19" s="23"/>
    </row>
    <row r="20" spans="1:8">
      <c r="B20" s="15" t="s">
        <v>5</v>
      </c>
      <c r="C20" s="22">
        <v>75</v>
      </c>
      <c r="D20" s="22">
        <v>68</v>
      </c>
      <c r="E20" s="22">
        <v>61</v>
      </c>
      <c r="F20" s="22">
        <v>62</v>
      </c>
      <c r="G20" s="22">
        <v>119</v>
      </c>
      <c r="H20" s="23"/>
    </row>
    <row r="23" spans="1:8">
      <c r="A23" s="17" t="s">
        <v>0</v>
      </c>
      <c r="C23">
        <v>2010</v>
      </c>
      <c r="D23">
        <v>2011</v>
      </c>
      <c r="E23">
        <v>2012</v>
      </c>
      <c r="F23">
        <v>2013</v>
      </c>
      <c r="G23">
        <v>2014</v>
      </c>
    </row>
    <row r="24" spans="1:8">
      <c r="B24" s="16" t="s">
        <v>2</v>
      </c>
      <c r="C24" s="29">
        <v>2615</v>
      </c>
      <c r="D24" s="29">
        <v>2945</v>
      </c>
      <c r="E24" s="29">
        <v>3255</v>
      </c>
      <c r="F24" s="29">
        <v>3689</v>
      </c>
      <c r="G24" s="29">
        <v>4066</v>
      </c>
    </row>
    <row r="25" spans="1:8">
      <c r="B25" s="15" t="s">
        <v>3</v>
      </c>
      <c r="C25" s="28">
        <v>21361</v>
      </c>
      <c r="D25" s="28">
        <v>22164</v>
      </c>
      <c r="E25" s="28">
        <v>22908</v>
      </c>
      <c r="F25" s="28">
        <v>24184</v>
      </c>
      <c r="G25" s="28">
        <v>24843</v>
      </c>
    </row>
    <row r="26" spans="1:8">
      <c r="B26" s="15" t="s">
        <v>4</v>
      </c>
      <c r="C26" s="28">
        <v>3327</v>
      </c>
      <c r="D26" s="28">
        <v>3424</v>
      </c>
      <c r="E26" s="28">
        <v>3510</v>
      </c>
      <c r="F26" s="28">
        <v>3797</v>
      </c>
      <c r="G26" s="28">
        <v>4009</v>
      </c>
    </row>
    <row r="27" spans="1:8">
      <c r="B27" s="15" t="s">
        <v>5</v>
      </c>
      <c r="C27" s="28">
        <v>1111</v>
      </c>
      <c r="D27" s="28">
        <v>1078</v>
      </c>
      <c r="E27" s="28">
        <v>1075</v>
      </c>
      <c r="F27" s="28">
        <v>1285</v>
      </c>
      <c r="G27" s="28">
        <v>1517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By Race Ethnicity Table</vt:lpstr>
      <vt:lpstr>Ethnicity Chart</vt:lpstr>
      <vt:lpstr>Data for Chart</vt:lpstr>
      <vt:lpstr>Sheet2</vt:lpstr>
      <vt:lpstr>Sheet1</vt:lpstr>
      <vt:lpstr>'By Race Ethnicity Table'!Print_Area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Robert C [I RES]</dc:creator>
  <cp:lastModifiedBy>Andringa, Chris [I RES]</cp:lastModifiedBy>
  <cp:lastPrinted>2021-07-28T14:00:00Z</cp:lastPrinted>
  <dcterms:created xsi:type="dcterms:W3CDTF">1998-09-29T21:35:18Z</dcterms:created>
  <dcterms:modified xsi:type="dcterms:W3CDTF">2024-10-31T15:08:56Z</dcterms:modified>
</cp:coreProperties>
</file>