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In Progress\"/>
    </mc:Choice>
  </mc:AlternateContent>
  <xr:revisionPtr revIDLastSave="0" documentId="13_ncr:1_{329AE28D-6144-41E0-B972-ABCAA2F2E238}" xr6:coauthVersionLast="47" xr6:coauthVersionMax="47" xr10:uidLastSave="{00000000-0000-0000-0000-000000000000}"/>
  <bookViews>
    <workbookView xWindow="32415" yWindow="855" windowWidth="24000" windowHeight="15600" xr2:uid="{00000000-000D-0000-FFFF-FFFF00000000}"/>
  </bookViews>
  <sheets>
    <sheet name="Gift Activity" sheetId="1" r:id="rId1"/>
    <sheet name="Data for Chart" sheetId="3" state="hidden" r:id="rId2"/>
    <sheet name="Support1" sheetId="4" state="hidden" r:id="rId3"/>
  </sheets>
  <definedNames>
    <definedName name="_xlnm.Print_Area" localSheetId="0">'Gift Activity'!$A$1:$BL$74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18" i="1" l="1"/>
  <c r="BJ11" i="1"/>
  <c r="C6" i="3"/>
  <c r="B4" i="3" s="1"/>
  <c r="B3" i="3" l="1"/>
  <c r="B2" i="3"/>
  <c r="B5" i="3"/>
  <c r="BH11" i="1"/>
  <c r="BH18" i="1" s="1"/>
  <c r="BF11" i="1" l="1"/>
  <c r="BF18" i="1" s="1"/>
  <c r="BD11" i="1" l="1"/>
  <c r="BD18" i="1" s="1"/>
  <c r="C41" i="4" l="1"/>
  <c r="D39" i="4" s="1"/>
  <c r="C33" i="4"/>
  <c r="D31" i="4" s="1"/>
  <c r="B23" i="4"/>
  <c r="B22" i="4"/>
  <c r="C24" i="4" s="1"/>
  <c r="C20" i="4"/>
  <c r="C19" i="4"/>
  <c r="C15" i="4"/>
  <c r="C14" i="4"/>
  <c r="C13" i="4"/>
  <c r="C16" i="4" l="1"/>
  <c r="D30" i="4"/>
  <c r="D32" i="4"/>
  <c r="D37" i="4"/>
  <c r="D40" i="4"/>
  <c r="C25" i="4"/>
  <c r="D38" i="4"/>
  <c r="BL11" i="1"/>
  <c r="BL18" i="1" s="1"/>
  <c r="D33" i="4" l="1"/>
  <c r="D41" i="4"/>
  <c r="B7" i="3"/>
  <c r="BF33" i="1"/>
  <c r="BH33" i="1" s="1"/>
  <c r="AV33" i="1"/>
  <c r="AX30" i="1" s="1"/>
  <c r="BB11" i="1"/>
  <c r="BB18" i="1" s="1"/>
  <c r="BH29" i="1" l="1"/>
  <c r="BH30" i="1"/>
  <c r="BH31" i="1"/>
  <c r="AX31" i="1"/>
  <c r="AX33" i="1"/>
  <c r="AX29" i="1"/>
  <c r="BH32" i="1"/>
  <c r="AX11" i="1" l="1"/>
  <c r="AX18" i="1" s="1"/>
  <c r="AV11" i="1" l="1"/>
  <c r="AV18" i="1" s="1"/>
</calcChain>
</file>

<file path=xl/sharedStrings.xml><?xml version="1.0" encoding="utf-8"?>
<sst xmlns="http://schemas.openxmlformats.org/spreadsheetml/2006/main" count="98" uniqueCount="91">
  <si>
    <t xml:space="preserve"> </t>
  </si>
  <si>
    <t xml:space="preserve"> Fiscal Year</t>
  </si>
  <si>
    <t>Trust and Annuity Gifts</t>
  </si>
  <si>
    <t>1998-1999</t>
  </si>
  <si>
    <t>1993-1994</t>
  </si>
  <si>
    <t>1994-1995</t>
  </si>
  <si>
    <t>1995-1996</t>
  </si>
  <si>
    <t>1996-1997</t>
  </si>
  <si>
    <t>Total Gift Receipts</t>
  </si>
  <si>
    <t>1997-1998</t>
  </si>
  <si>
    <t>Gift Activity (in thousands)</t>
  </si>
  <si>
    <t>1999-2000</t>
  </si>
  <si>
    <t>Total Gift Income</t>
  </si>
  <si>
    <t>Total</t>
  </si>
  <si>
    <t>Office of Institutional Research (Source: ISU Foundation)</t>
  </si>
  <si>
    <t>2000-2001</t>
  </si>
  <si>
    <t>2001-2002</t>
  </si>
  <si>
    <t>Pledge Commitments</t>
  </si>
  <si>
    <t>Bequests and Insurance</t>
  </si>
  <si>
    <t>Commitments</t>
  </si>
  <si>
    <t>Receipts</t>
  </si>
  <si>
    <t>Outright Gifts and Payments</t>
  </si>
  <si>
    <t>New Commitments</t>
  </si>
  <si>
    <t>Previous Commitments</t>
  </si>
  <si>
    <t xml:space="preserve">Less Payments on </t>
  </si>
  <si>
    <t>2002-2003</t>
  </si>
  <si>
    <t>Individuals</t>
  </si>
  <si>
    <t>Corporations</t>
  </si>
  <si>
    <t>Foundations</t>
  </si>
  <si>
    <t>Student Financial Aid</t>
  </si>
  <si>
    <t>Faculty and Staff Support</t>
  </si>
  <si>
    <t>Colleges/Admin. Support</t>
  </si>
  <si>
    <t>Buildings/Maintenance</t>
  </si>
  <si>
    <t>2003-2004</t>
  </si>
  <si>
    <t>2004-2005</t>
  </si>
  <si>
    <t>2005-2006</t>
  </si>
  <si>
    <t>2006-2007</t>
  </si>
  <si>
    <t>2008-2009</t>
  </si>
  <si>
    <t>2009-2010</t>
  </si>
  <si>
    <t>2007-2008</t>
  </si>
  <si>
    <t>2010-2011</t>
  </si>
  <si>
    <t>2011-2012</t>
  </si>
  <si>
    <t>2012-2013</t>
  </si>
  <si>
    <t>2013-2014</t>
  </si>
  <si>
    <t>2014-2015</t>
  </si>
  <si>
    <t>2015-2016</t>
  </si>
  <si>
    <r>
      <t xml:space="preserve">1 </t>
    </r>
    <r>
      <rPr>
        <b/>
        <sz val="10"/>
        <rFont val="Berkeley"/>
      </rPr>
      <t>Increase of gifts in 2003-2004 is mainly due to a gift-in-kind of software worth $141 million dollars. (subscript was after Outright Gifts…)</t>
    </r>
  </si>
  <si>
    <r>
      <t xml:space="preserve">2 </t>
    </r>
    <r>
      <rPr>
        <b/>
        <sz val="10"/>
        <rFont val="Berkeley"/>
      </rPr>
      <t>Beginning in 2005, gifts received directly by the University are included in the Foundation’s reporting of gift activity.  (subscript was after Univ. Gifts)</t>
    </r>
  </si>
  <si>
    <t>on Previous Commitments</t>
  </si>
  <si>
    <t>University Gifts</t>
  </si>
  <si>
    <t>2017-2018</t>
  </si>
  <si>
    <t>2018-2019</t>
  </si>
  <si>
    <t>2019-2020</t>
  </si>
  <si>
    <t>GIFT ACTIVITY SUPPORT</t>
  </si>
  <si>
    <t>From ISUF</t>
  </si>
  <si>
    <t>To ISU</t>
  </si>
  <si>
    <t>Fundraising</t>
  </si>
  <si>
    <t>Gift Activity</t>
  </si>
  <si>
    <t>Reports</t>
  </si>
  <si>
    <t>Report</t>
  </si>
  <si>
    <t>Receipts:</t>
  </si>
  <si>
    <t xml:space="preserve">  Cash &amp; stock</t>
  </si>
  <si>
    <t xml:space="preserve">  Gifts in kind</t>
  </si>
  <si>
    <t xml:space="preserve">  Deferred payments</t>
  </si>
  <si>
    <t xml:space="preserve">  Pledge payments</t>
  </si>
  <si>
    <t>Outright gifts &amp; payments</t>
  </si>
  <si>
    <t>Trust &amp; annuity gifts</t>
  </si>
  <si>
    <t>University gifts</t>
  </si>
  <si>
    <t xml:space="preserve">     Total gift receipts</t>
  </si>
  <si>
    <t>New Commitments:</t>
  </si>
  <si>
    <t xml:space="preserve">  Pledge commitments</t>
  </si>
  <si>
    <t xml:space="preserve">  Bequests &amp; insurance commit</t>
  </si>
  <si>
    <t xml:space="preserve">  Less payments on previous commit:</t>
  </si>
  <si>
    <t xml:space="preserve">    Deferred payments (see above)</t>
  </si>
  <si>
    <t xml:space="preserve">    Pledge payments (see above)</t>
  </si>
  <si>
    <t>By Donor Category</t>
  </si>
  <si>
    <t xml:space="preserve">  Individuals</t>
  </si>
  <si>
    <t xml:space="preserve">  Corporations</t>
  </si>
  <si>
    <t xml:space="preserve">  Foundations</t>
  </si>
  <si>
    <t>By Donor Designation</t>
  </si>
  <si>
    <t xml:space="preserve">  Student support</t>
  </si>
  <si>
    <t xml:space="preserve">  Faculty support</t>
  </si>
  <si>
    <t xml:space="preserve">  Programmatic support</t>
  </si>
  <si>
    <t xml:space="preserve">  Facility Support</t>
  </si>
  <si>
    <t>2020-2021</t>
  </si>
  <si>
    <t>2021-2022</t>
  </si>
  <si>
    <t>2022-2023</t>
  </si>
  <si>
    <t>By Donor Source 2023-2024</t>
  </si>
  <si>
    <t>By Donor Designation 2023-2024</t>
  </si>
  <si>
    <t>2023-2024</t>
  </si>
  <si>
    <t>Last Updated: 1/15/2025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</si>
</sst>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??,???,???"/>
    <numFmt numFmtId="165" formatCode="\ \ \ ?,???,???"/>
    <numFmt numFmtId="166" formatCode="???.0%"/>
    <numFmt numFmtId="167" formatCode="&quot;$&quot;??,???"/>
    <numFmt numFmtId="168" formatCode="&quot;$&quot;???,???"/>
    <numFmt numFmtId="169" formatCode="&quot;$&quot;#,##0"/>
    <numFmt numFmtId="170" formatCode="0.0%"/>
  </numFmts>
  <fonts count="45">
    <font>
      <sz val="10"/>
      <name val="Univers 55"/>
    </font>
    <font>
      <sz val="10"/>
      <name val="Geneva"/>
    </font>
    <font>
      <sz val="7"/>
      <name val="Univers 55"/>
      <family val="2"/>
    </font>
    <font>
      <sz val="10"/>
      <name val="Berkeley Italic"/>
    </font>
    <font>
      <sz val="7"/>
      <name val="Univers 65 Bold"/>
    </font>
    <font>
      <sz val="10"/>
      <name val="Univers 65 Bold"/>
    </font>
    <font>
      <vertAlign val="superscript"/>
      <sz val="9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45 Ligh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3"/>
      <name val="Calibri"/>
      <family val="2"/>
    </font>
    <font>
      <sz val="11"/>
      <color indexed="16"/>
      <name val="Calibri"/>
      <family val="2"/>
    </font>
    <font>
      <sz val="10"/>
      <name val="Univers 55"/>
      <family val="2"/>
    </font>
    <font>
      <b/>
      <sz val="11"/>
      <color indexed="63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Univers 55"/>
      <family val="2"/>
    </font>
    <font>
      <b/>
      <sz val="8"/>
      <name val="Univers 45 Light"/>
      <family val="2"/>
    </font>
    <font>
      <sz val="8"/>
      <name val="Univers 45 Light"/>
      <family val="2"/>
    </font>
    <font>
      <sz val="8"/>
      <name val="Univers 55"/>
    </font>
    <font>
      <b/>
      <sz val="8"/>
      <name val="Univers 55"/>
    </font>
    <font>
      <b/>
      <vertAlign val="superscript"/>
      <sz val="10"/>
      <name val="Berkeley"/>
    </font>
    <font>
      <b/>
      <sz val="10"/>
      <name val="Berkeley"/>
    </font>
    <font>
      <b/>
      <sz val="9"/>
      <name val="Univers 45 Light"/>
    </font>
    <font>
      <b/>
      <sz val="9"/>
      <name val="Univers LT Std 45 Light"/>
      <family val="2"/>
    </font>
    <font>
      <sz val="9"/>
      <name val="Univers 55"/>
      <family val="2"/>
    </font>
    <font>
      <sz val="9"/>
      <color rgb="FFFF0000"/>
      <name val="Univers 55"/>
      <family val="2"/>
    </font>
    <font>
      <b/>
      <sz val="9"/>
      <name val="Univers 55"/>
    </font>
    <font>
      <sz val="10"/>
      <name val="Univers 55"/>
    </font>
    <font>
      <sz val="9"/>
      <name val="Univers LT Std 45 Light"/>
      <family val="2"/>
    </font>
    <font>
      <b/>
      <sz val="10"/>
      <name val="Univers 55"/>
      <family val="2"/>
    </font>
    <font>
      <u/>
      <sz val="10"/>
      <name val="Univers 55"/>
      <family val="2"/>
    </font>
    <font>
      <u val="singleAccounting"/>
      <sz val="10"/>
      <name val="Univers 55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1" applyNumberFormat="0" applyAlignment="0" applyProtection="0"/>
    <xf numFmtId="0" fontId="14" fillId="15" borderId="2" applyNumberFormat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0" borderId="6" applyNumberFormat="0" applyFill="0" applyAlignment="0" applyProtection="0"/>
    <xf numFmtId="0" fontId="22" fillId="16" borderId="0" applyNumberFormat="0" applyBorder="0" applyAlignment="0" applyProtection="0"/>
    <xf numFmtId="0" fontId="23" fillId="4" borderId="7" applyNumberFormat="0" applyFont="0" applyAlignment="0" applyProtection="0"/>
    <xf numFmtId="0" fontId="24" fillId="14" borderId="8" applyNumberFormat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44" fontId="40" fillId="0" borderId="0" applyFont="0" applyFill="0" applyBorder="0" applyAlignment="0" applyProtection="0"/>
  </cellStyleXfs>
  <cellXfs count="100">
    <xf numFmtId="0" fontId="0" fillId="0" borderId="0" xfId="0"/>
    <xf numFmtId="5" fontId="9" fillId="0" borderId="0" xfId="0" applyNumberFormat="1" applyFont="1" applyAlignment="1">
      <alignment horizontal="right"/>
    </xf>
    <xf numFmtId="166" fontId="9" fillId="0" borderId="0" xfId="39" applyNumberFormat="1" applyFont="1" applyFill="1" applyBorder="1" applyAlignment="1">
      <alignment horizontal="center"/>
    </xf>
    <xf numFmtId="0" fontId="2" fillId="0" borderId="0" xfId="0" applyFont="1"/>
    <xf numFmtId="165" fontId="9" fillId="0" borderId="0" xfId="0" applyNumberFormat="1" applyFont="1"/>
    <xf numFmtId="164" fontId="9" fillId="0" borderId="0" xfId="0" applyNumberFormat="1" applyFont="1"/>
    <xf numFmtId="0" fontId="9" fillId="0" borderId="0" xfId="0" applyFont="1"/>
    <xf numFmtId="169" fontId="9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4" fontId="29" fillId="0" borderId="0" xfId="0" applyNumberFormat="1" applyFont="1"/>
    <xf numFmtId="168" fontId="30" fillId="0" borderId="0" xfId="0" applyNumberFormat="1" applyFont="1" applyAlignment="1">
      <alignment horizontal="right"/>
    </xf>
    <xf numFmtId="164" fontId="32" fillId="0" borderId="0" xfId="0" applyNumberFormat="1" applyFont="1"/>
    <xf numFmtId="0" fontId="33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5" fillId="0" borderId="11" xfId="0" applyFont="1" applyBorder="1"/>
    <xf numFmtId="0" fontId="35" fillId="0" borderId="0" xfId="0" applyFont="1"/>
    <xf numFmtId="165" fontId="32" fillId="0" borderId="10" xfId="0" applyNumberFormat="1" applyFont="1" applyBorder="1" applyAlignment="1">
      <alignment vertical="center"/>
    </xf>
    <xf numFmtId="165" fontId="31" fillId="0" borderId="0" xfId="0" applyNumberFormat="1" applyFont="1" applyAlignment="1">
      <alignment vertical="top"/>
    </xf>
    <xf numFmtId="165" fontId="31" fillId="0" borderId="10" xfId="0" applyNumberFormat="1" applyFont="1" applyBorder="1" applyAlignment="1">
      <alignment vertical="top"/>
    </xf>
    <xf numFmtId="164" fontId="31" fillId="0" borderId="10" xfId="0" applyNumberFormat="1" applyFont="1" applyBorder="1" applyAlignment="1">
      <alignment vertical="top"/>
    </xf>
    <xf numFmtId="164" fontId="31" fillId="0" borderId="0" xfId="0" applyNumberFormat="1" applyFont="1" applyAlignment="1">
      <alignment vertical="top"/>
    </xf>
    <xf numFmtId="0" fontId="31" fillId="0" borderId="0" xfId="0" applyFont="1" applyAlignment="1">
      <alignment vertical="center"/>
    </xf>
    <xf numFmtId="164" fontId="32" fillId="0" borderId="0" xfId="0" applyNumberFormat="1" applyFont="1" applyAlignment="1">
      <alignment vertical="center"/>
    </xf>
    <xf numFmtId="165" fontId="32" fillId="0" borderId="0" xfId="0" applyNumberFormat="1" applyFont="1" applyAlignment="1">
      <alignment vertical="center"/>
    </xf>
    <xf numFmtId="169" fontId="32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167" fontId="29" fillId="0" borderId="0" xfId="0" applyNumberFormat="1" applyFont="1" applyAlignment="1">
      <alignment horizontal="right" vertical="center"/>
    </xf>
    <xf numFmtId="5" fontId="29" fillId="0" borderId="0" xfId="0" applyNumberFormat="1" applyFont="1" applyAlignment="1">
      <alignment horizontal="right" vertical="center"/>
    </xf>
    <xf numFmtId="167" fontId="29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64" fontId="29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top"/>
    </xf>
    <xf numFmtId="0" fontId="36" fillId="0" borderId="10" xfId="0" applyFont="1" applyBorder="1" applyAlignment="1">
      <alignment horizontal="center"/>
    </xf>
    <xf numFmtId="0" fontId="36" fillId="0" borderId="10" xfId="0" applyFont="1" applyBorder="1"/>
    <xf numFmtId="0" fontId="36" fillId="0" borderId="10" xfId="0" applyFont="1" applyBorder="1" applyAlignment="1">
      <alignment horizontal="right"/>
    </xf>
    <xf numFmtId="0" fontId="36" fillId="0" borderId="0" xfId="0" applyFont="1" applyAlignment="1">
      <alignment horizontal="center"/>
    </xf>
    <xf numFmtId="164" fontId="37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5" fontId="37" fillId="0" borderId="0" xfId="0" applyNumberFormat="1" applyFont="1" applyAlignment="1">
      <alignment horizontal="right" vertical="center"/>
    </xf>
    <xf numFmtId="165" fontId="37" fillId="0" borderId="0" xfId="0" applyNumberFormat="1" applyFont="1" applyAlignment="1">
      <alignment vertical="center"/>
    </xf>
    <xf numFmtId="3" fontId="37" fillId="0" borderId="0" xfId="0" applyNumberFormat="1" applyFont="1" applyAlignment="1">
      <alignment horizontal="right" vertical="center"/>
    </xf>
    <xf numFmtId="165" fontId="37" fillId="0" borderId="0" xfId="0" applyNumberFormat="1" applyFont="1" applyAlignment="1">
      <alignment vertical="top"/>
    </xf>
    <xf numFmtId="3" fontId="37" fillId="0" borderId="0" xfId="0" applyNumberFormat="1" applyFont="1" applyAlignment="1">
      <alignment horizontal="right" vertical="top"/>
    </xf>
    <xf numFmtId="5" fontId="37" fillId="0" borderId="0" xfId="0" applyNumberFormat="1" applyFont="1" applyAlignment="1">
      <alignment horizontal="right" vertical="top"/>
    </xf>
    <xf numFmtId="164" fontId="37" fillId="0" borderId="0" xfId="0" applyNumberFormat="1" applyFont="1"/>
    <xf numFmtId="0" fontId="37" fillId="0" borderId="0" xfId="0" applyFont="1" applyAlignment="1">
      <alignment vertical="center"/>
    </xf>
    <xf numFmtId="0" fontId="37" fillId="0" borderId="10" xfId="0" applyFont="1" applyBorder="1" applyAlignment="1">
      <alignment vertical="top"/>
    </xf>
    <xf numFmtId="37" fontId="37" fillId="0" borderId="10" xfId="0" applyNumberFormat="1" applyFont="1" applyBorder="1" applyAlignment="1">
      <alignment horizontal="right" vertical="top"/>
    </xf>
    <xf numFmtId="5" fontId="37" fillId="0" borderId="10" xfId="0" applyNumberFormat="1" applyFont="1" applyBorder="1" applyAlignment="1">
      <alignment horizontal="right" vertical="top"/>
    </xf>
    <xf numFmtId="0" fontId="37" fillId="0" borderId="0" xfId="0" applyFont="1" applyAlignment="1">
      <alignment vertical="top"/>
    </xf>
    <xf numFmtId="0" fontId="6" fillId="0" borderId="0" xfId="0" applyFont="1" applyAlignment="1">
      <alignment vertical="center"/>
    </xf>
    <xf numFmtId="165" fontId="3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7" fillId="0" borderId="0" xfId="0" applyNumberFormat="1" applyFont="1" applyAlignment="1">
      <alignment vertical="center"/>
    </xf>
    <xf numFmtId="3" fontId="38" fillId="0" borderId="0" xfId="0" applyNumberFormat="1" applyFont="1" applyAlignment="1">
      <alignment vertical="center"/>
    </xf>
    <xf numFmtId="165" fontId="36" fillId="0" borderId="0" xfId="0" applyNumberFormat="1" applyFont="1"/>
    <xf numFmtId="167" fontId="36" fillId="0" borderId="0" xfId="0" applyNumberFormat="1" applyFont="1" applyAlignment="1">
      <alignment horizontal="right"/>
    </xf>
    <xf numFmtId="168" fontId="36" fillId="0" borderId="0" xfId="0" applyNumberFormat="1" applyFont="1" applyAlignment="1">
      <alignment horizontal="right"/>
    </xf>
    <xf numFmtId="5" fontId="36" fillId="0" borderId="0" xfId="0" applyNumberFormat="1" applyFont="1" applyAlignment="1">
      <alignment horizontal="right"/>
    </xf>
    <xf numFmtId="164" fontId="36" fillId="0" borderId="0" xfId="0" applyNumberFormat="1" applyFont="1"/>
    <xf numFmtId="3" fontId="37" fillId="0" borderId="0" xfId="0" applyNumberFormat="1" applyFont="1" applyAlignment="1">
      <alignment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left" vertical="center"/>
    </xf>
    <xf numFmtId="3" fontId="39" fillId="0" borderId="0" xfId="0" applyNumberFormat="1" applyFont="1" applyAlignment="1">
      <alignment horizontal="right" vertical="center"/>
    </xf>
    <xf numFmtId="0" fontId="6" fillId="0" borderId="10" xfId="0" applyFont="1" applyBorder="1"/>
    <xf numFmtId="3" fontId="39" fillId="0" borderId="10" xfId="0" applyNumberFormat="1" applyFont="1" applyBorder="1" applyAlignment="1">
      <alignment horizontal="left" vertical="center"/>
    </xf>
    <xf numFmtId="3" fontId="39" fillId="0" borderId="10" xfId="0" applyNumberFormat="1" applyFont="1" applyBorder="1" applyAlignment="1">
      <alignment horizontal="right" vertical="center"/>
    </xf>
    <xf numFmtId="3" fontId="37" fillId="0" borderId="10" xfId="0" applyNumberFormat="1" applyFont="1" applyBorder="1" applyAlignment="1">
      <alignment horizontal="right" vertical="center"/>
    </xf>
    <xf numFmtId="164" fontId="36" fillId="0" borderId="11" xfId="0" applyNumberFormat="1" applyFont="1" applyBorder="1" applyAlignment="1">
      <alignment vertical="center"/>
    </xf>
    <xf numFmtId="167" fontId="36" fillId="0" borderId="0" xfId="0" applyNumberFormat="1" applyFont="1" applyAlignment="1">
      <alignment horizontal="right" vertical="center"/>
    </xf>
    <xf numFmtId="5" fontId="36" fillId="0" borderId="0" xfId="0" applyNumberFormat="1" applyFont="1" applyAlignment="1">
      <alignment horizontal="right" vertical="center"/>
    </xf>
    <xf numFmtId="167" fontId="36" fillId="0" borderId="11" xfId="0" applyNumberFormat="1" applyFont="1" applyBorder="1" applyAlignment="1">
      <alignment vertical="center"/>
    </xf>
    <xf numFmtId="167" fontId="36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164" fontId="36" fillId="0" borderId="0" xfId="0" applyNumberFormat="1" applyFont="1" applyAlignment="1">
      <alignment vertical="center"/>
    </xf>
    <xf numFmtId="0" fontId="42" fillId="0" borderId="0" xfId="0" applyFont="1"/>
    <xf numFmtId="41" fontId="0" fillId="0" borderId="0" xfId="0" applyNumberFormat="1"/>
    <xf numFmtId="41" fontId="0" fillId="0" borderId="0" xfId="0" applyNumberFormat="1" applyAlignment="1">
      <alignment horizontal="center"/>
    </xf>
    <xf numFmtId="0" fontId="43" fillId="0" borderId="0" xfId="0" applyFont="1"/>
    <xf numFmtId="41" fontId="44" fillId="0" borderId="0" xfId="0" applyNumberFormat="1" applyFont="1" applyAlignment="1">
      <alignment horizontal="center"/>
    </xf>
    <xf numFmtId="41" fontId="0" fillId="0" borderId="11" xfId="0" applyNumberFormat="1" applyBorder="1"/>
    <xf numFmtId="41" fontId="0" fillId="0" borderId="12" xfId="0" applyNumberFormat="1" applyBorder="1"/>
    <xf numFmtId="170" fontId="0" fillId="0" borderId="0" xfId="0" applyNumberFormat="1"/>
    <xf numFmtId="170" fontId="0" fillId="0" borderId="0" xfId="39" applyNumberFormat="1" applyFont="1"/>
    <xf numFmtId="3" fontId="37" fillId="0" borderId="0" xfId="43" applyNumberFormat="1" applyFont="1" applyFill="1" applyAlignment="1">
      <alignment horizontal="right" vertical="center"/>
    </xf>
    <xf numFmtId="170" fontId="37" fillId="0" borderId="0" xfId="39" applyNumberFormat="1" applyFont="1" applyFill="1" applyAlignment="1">
      <alignment horizontal="right" vertical="center"/>
    </xf>
    <xf numFmtId="170" fontId="37" fillId="0" borderId="10" xfId="39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3" fontId="37" fillId="0" borderId="0" xfId="0" applyNumberFormat="1" applyFont="1" applyFill="1" applyAlignment="1">
      <alignment horizontal="right" vertical="center"/>
    </xf>
    <xf numFmtId="37" fontId="37" fillId="0" borderId="10" xfId="0" applyNumberFormat="1" applyFont="1" applyFill="1" applyBorder="1" applyAlignment="1">
      <alignment horizontal="right" vertical="top"/>
    </xf>
    <xf numFmtId="3" fontId="37" fillId="0" borderId="0" xfId="0" applyNumberFormat="1" applyFont="1" applyFill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3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Berkeley" pitchFamily="18" charset="0"/>
                <a:ea typeface="+mn-ea"/>
                <a:cs typeface="+mn-cs"/>
              </a:defRPr>
            </a:pPr>
            <a:r>
              <a:rPr lang="en-US" sz="1600">
                <a:latin typeface="Berkeley" pitchFamily="18" charset="0"/>
              </a:rPr>
              <a:t>Donor Designation for Gifts</a:t>
            </a:r>
          </a:p>
          <a:p>
            <a:pPr>
              <a:defRPr sz="1600">
                <a:latin typeface="Berkeley" pitchFamily="18" charset="0"/>
              </a:defRPr>
            </a:pPr>
            <a:r>
              <a:rPr lang="en-US" sz="1600">
                <a:latin typeface="Berkeley" pitchFamily="18" charset="0"/>
              </a:rPr>
              <a:t>2023-2024</a:t>
            </a:r>
          </a:p>
        </c:rich>
      </c:tx>
      <c:layout>
        <c:manualLayout>
          <c:xMode val="edge"/>
          <c:yMode val="edge"/>
          <c:x val="0.23354274864578098"/>
          <c:y val="2.122249367266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Berkeley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59-4E22-9D1D-4913079224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59-4E22-9D1D-4913079224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59-4E22-9D1D-491307922405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59-4E22-9D1D-491307922405}"/>
              </c:ext>
            </c:extLst>
          </c:dPt>
          <c:dLbls>
            <c:dLbl>
              <c:idx val="0"/>
              <c:layout>
                <c:manualLayout>
                  <c:x val="-0.21648577987697043"/>
                  <c:y val="0.1492413951982196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latin typeface="Univers 55" pitchFamily="34" charset="0"/>
                        <a:ea typeface="+mn-ea"/>
                        <a:cs typeface="+mn-cs"/>
                      </a:defRPr>
                    </a:pPr>
                    <a:fld id="{C736C529-E171-4B4E-A608-169DB2E51DD5}" type="CATEGORYNAME">
                      <a:rPr lang="en-US" sz="1000" b="1">
                        <a:solidFill>
                          <a:schemeClr val="bg1"/>
                        </a:solidFill>
                      </a:rPr>
                      <a:pPr>
                        <a:defRPr>
                          <a:latin typeface="Univers 55" pitchFamily="34" charset="0"/>
                        </a:defRPr>
                      </a:pPr>
                      <a:t>[CATEGORY NAME]</a:t>
                    </a:fld>
                    <a:r>
                      <a:rPr lang="en-US" sz="1000" b="1" baseline="0">
                        <a:solidFill>
                          <a:schemeClr val="bg1"/>
                        </a:solidFill>
                      </a:rPr>
                      <a:t>
</a:t>
                    </a:r>
                    <a:fld id="{8D1108A4-53E1-4D48-96CB-6FC170B66672}" type="PERCENTAGE">
                      <a:rPr lang="en-US" sz="1000" b="1" baseline="0">
                        <a:solidFill>
                          <a:schemeClr val="bg1"/>
                        </a:solidFill>
                      </a:rPr>
                      <a:pPr>
                        <a:defRPr>
                          <a:latin typeface="Univers 55" pitchFamily="34" charset="0"/>
                        </a:defRPr>
                      </a:pPr>
                      <a:t>[PERCENTAGE]</a:t>
                    </a:fld>
                    <a:endParaRPr lang="en-US" sz="1000" b="1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Univers 55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7684609534389"/>
                      <c:h val="0.131592813308478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59-4E22-9D1D-491307922405}"/>
                </c:ext>
              </c:extLst>
            </c:dLbl>
            <c:dLbl>
              <c:idx val="1"/>
              <c:layout>
                <c:manualLayout>
                  <c:x val="-0.19474227846859743"/>
                  <c:y val="-0.1470531664496947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latin typeface="Univers 55" pitchFamily="34" charset="0"/>
                        <a:ea typeface="+mn-ea"/>
                        <a:cs typeface="+mn-cs"/>
                      </a:defRPr>
                    </a:pPr>
                    <a:fld id="{99D603A7-7945-44B7-871E-416F0F7500E2}" type="CATEGORYNAME">
                      <a:rPr lang="en-US" sz="1000" b="1">
                        <a:solidFill>
                          <a:schemeClr val="bg1"/>
                        </a:solidFill>
                      </a:rPr>
                      <a:pPr>
                        <a:defRPr>
                          <a:latin typeface="Univers 55" pitchFamily="34" charset="0"/>
                        </a:defRPr>
                      </a:pPr>
                      <a:t>[CATEGORY NAME]</a:t>
                    </a:fld>
                    <a:r>
                      <a:rPr lang="en-US" sz="1000" b="1" baseline="0">
                        <a:solidFill>
                          <a:schemeClr val="bg1"/>
                        </a:solidFill>
                      </a:rPr>
                      <a:t>
</a:t>
                    </a:r>
                    <a:fld id="{13466481-90E1-492E-87AA-E00CCF5AB05C}" type="PERCENTAGE">
                      <a:rPr lang="en-US" sz="1000" b="1" baseline="0">
                        <a:solidFill>
                          <a:schemeClr val="bg1"/>
                        </a:solidFill>
                      </a:rPr>
                      <a:pPr>
                        <a:defRPr>
                          <a:latin typeface="Univers 55" pitchFamily="34" charset="0"/>
                        </a:defRPr>
                      </a:pPr>
                      <a:t>[PERCENTAGE]</a:t>
                    </a:fld>
                    <a:endParaRPr lang="en-US" sz="1000" b="1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Univers 55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26491635354093"/>
                      <c:h val="0.133430952966816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59-4E22-9D1D-491307922405}"/>
                </c:ext>
              </c:extLst>
            </c:dLbl>
            <c:dLbl>
              <c:idx val="2"/>
              <c:layout>
                <c:manualLayout>
                  <c:x val="0.19781515730152258"/>
                  <c:y val="-0.1497687564792740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latin typeface="Univers 55" pitchFamily="34" charset="0"/>
                        <a:ea typeface="+mn-ea"/>
                        <a:cs typeface="+mn-cs"/>
                      </a:defRPr>
                    </a:pPr>
                    <a:fld id="{3F6DE944-ED78-4821-9149-5D47CD11003B}" type="CATEGORYNAME">
                      <a:rPr lang="en-US" sz="1000" b="1">
                        <a:solidFill>
                          <a:schemeClr val="bg1"/>
                        </a:solidFill>
                      </a:rPr>
                      <a:pPr>
                        <a:defRPr>
                          <a:latin typeface="Univers 55" pitchFamily="34" charset="0"/>
                        </a:defRPr>
                      </a:pPr>
                      <a:t>[CATEGORY NAME]</a:t>
                    </a:fld>
                    <a:r>
                      <a:rPr lang="en-US" sz="1000" b="1" baseline="0">
                        <a:solidFill>
                          <a:schemeClr val="bg1"/>
                        </a:solidFill>
                      </a:rPr>
                      <a:t>
</a:t>
                    </a:r>
                    <a:fld id="{3CEF390B-82E2-46E9-8277-B42F61C0E09B}" type="PERCENTAGE">
                      <a:rPr lang="en-US" sz="1000" b="1" baseline="0">
                        <a:solidFill>
                          <a:schemeClr val="bg1"/>
                        </a:solidFill>
                      </a:rPr>
                      <a:pPr>
                        <a:defRPr>
                          <a:latin typeface="Univers 55" pitchFamily="34" charset="0"/>
                        </a:defRPr>
                      </a:pPr>
                      <a:t>[PERCENTAGE]</a:t>
                    </a:fld>
                    <a:endParaRPr lang="en-US" sz="1000" b="1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Univers 55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53842539077613"/>
                      <c:h val="0.159752882452193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59-4E22-9D1D-491307922405}"/>
                </c:ext>
              </c:extLst>
            </c:dLbl>
            <c:dLbl>
              <c:idx val="3"/>
              <c:layout>
                <c:manualLayout>
                  <c:x val="0.10704552888335767"/>
                  <c:y val="5.7340806032058496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latin typeface="Univers 55" pitchFamily="34" charset="0"/>
                        <a:ea typeface="+mn-ea"/>
                        <a:cs typeface="+mn-cs"/>
                      </a:defRPr>
                    </a:pPr>
                    <a:r>
                      <a:rPr lang="en-US" sz="1000" b="1"/>
                      <a:t>Buildings/Maintenance
9.5%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Univers 55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069513917143338"/>
                      <c:h val="0.1398055223565804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E659-4E22-9D1D-49130792240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Univers 55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Chart'!$A$2:$A$5</c:f>
              <c:strCache>
                <c:ptCount val="4"/>
                <c:pt idx="0">
                  <c:v>Student Financial Aid</c:v>
                </c:pt>
                <c:pt idx="1">
                  <c:v>Faculty and Staff Support</c:v>
                </c:pt>
                <c:pt idx="2">
                  <c:v>Colleges/Admin. Support</c:v>
                </c:pt>
                <c:pt idx="3">
                  <c:v>Buildings/Maintenance</c:v>
                </c:pt>
              </c:strCache>
            </c:strRef>
          </c:cat>
          <c:val>
            <c:numRef>
              <c:f>'Data for Chart'!$B$2:$B$5</c:f>
              <c:numCache>
                <c:formatCode>0.0%</c:formatCode>
                <c:ptCount val="4"/>
                <c:pt idx="0">
                  <c:v>0.33325147484805018</c:v>
                </c:pt>
                <c:pt idx="1">
                  <c:v>0.12048824865631157</c:v>
                </c:pt>
                <c:pt idx="2">
                  <c:v>0.45139559415307162</c:v>
                </c:pt>
                <c:pt idx="3">
                  <c:v>9.4864682342566592E-2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59-4E22-9D1D-49130792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7938</xdr:colOff>
      <xdr:row>0</xdr:row>
      <xdr:rowOff>-119498</xdr:rowOff>
    </xdr:from>
    <xdr:to>
      <xdr:col>61</xdr:col>
      <xdr:colOff>5936</xdr:colOff>
      <xdr:row>0</xdr:row>
      <xdr:rowOff>-119498</xdr:rowOff>
    </xdr:to>
    <xdr:sp macro="" textlink="">
      <xdr:nvSpPr>
        <xdr:cNvPr id="1067" name="Line 1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ShapeType="1"/>
        </xdr:cNvSpPr>
      </xdr:nvSpPr>
      <xdr:spPr bwMode="auto">
        <a:xfrm>
          <a:off x="7938" y="-119498"/>
          <a:ext cx="768096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91440</xdr:colOff>
      <xdr:row>35</xdr:row>
      <xdr:rowOff>99377</xdr:rowOff>
    </xdr:from>
    <xdr:to>
      <xdr:col>57</xdr:col>
      <xdr:colOff>403860</xdr:colOff>
      <xdr:row>63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55565</xdr:rowOff>
    </xdr:from>
    <xdr:to>
      <xdr:col>63</xdr:col>
      <xdr:colOff>685800</xdr:colOff>
      <xdr:row>1</xdr:row>
      <xdr:rowOff>15240</xdr:rowOff>
    </xdr:to>
    <xdr:grpSp>
      <xdr:nvGrpSpPr>
        <xdr:cNvPr id="6" name="Group 1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GrpSpPr>
          <a:grpSpLocks/>
        </xdr:cNvGrpSpPr>
      </xdr:nvGrpSpPr>
      <xdr:grpSpPr bwMode="auto">
        <a:xfrm>
          <a:off x="0" y="55565"/>
          <a:ext cx="9124950" cy="150175"/>
          <a:chOff x="1" y="11"/>
          <a:chExt cx="842" cy="18"/>
        </a:xfrm>
      </xdr:grpSpPr>
      <xdr:pic>
        <xdr:nvPicPr>
          <xdr:cNvPr id="7" name="Picture 15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" y="11"/>
            <a:ext cx="114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" name="Line 16">
            <a:extLst>
              <a:ext uri="{FF2B5EF4-FFF2-40B4-BE49-F238E27FC236}">
                <a16:creationId xmlns:a16="http://schemas.microsoft.com/office/drawing/2014/main" id="{00000000-0008-0000-0000-00003D040000}"/>
              </a:ext>
            </a:extLst>
          </xdr:cNvPr>
          <xdr:cNvSpPr>
            <a:spLocks noChangeShapeType="1"/>
          </xdr:cNvSpPr>
        </xdr:nvSpPr>
        <xdr:spPr bwMode="auto">
          <a:xfrm>
            <a:off x="1" y="29"/>
            <a:ext cx="842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220"/>
  <sheetViews>
    <sheetView showGridLines="0" tabSelected="1" view="pageBreakPreview" zoomScaleNormal="100" zoomScaleSheetLayoutView="100" workbookViewId="0">
      <selection activeCell="BO45" sqref="BO45"/>
    </sheetView>
  </sheetViews>
  <sheetFormatPr defaultColWidth="11.42578125" defaultRowHeight="12.75"/>
  <cols>
    <col min="1" max="2" width="1.7109375" customWidth="1"/>
    <col min="3" max="3" width="20.7109375" customWidth="1"/>
    <col min="4" max="4" width="10.140625" style="8" hidden="1" customWidth="1"/>
    <col min="5" max="5" width="0.85546875" style="8" hidden="1" customWidth="1"/>
    <col min="6" max="6" width="10.140625" hidden="1" customWidth="1"/>
    <col min="7" max="7" width="0.85546875" hidden="1" customWidth="1"/>
    <col min="8" max="8" width="10.140625" hidden="1" customWidth="1"/>
    <col min="9" max="9" width="0.85546875" hidden="1" customWidth="1"/>
    <col min="10" max="10" width="10.140625" hidden="1" customWidth="1"/>
    <col min="11" max="11" width="0.85546875" hidden="1" customWidth="1"/>
    <col min="12" max="12" width="10.140625" hidden="1" customWidth="1"/>
    <col min="13" max="13" width="0.42578125" hidden="1" customWidth="1"/>
    <col min="14" max="14" width="10.140625" hidden="1" customWidth="1"/>
    <col min="15" max="15" width="0.85546875" hidden="1" customWidth="1"/>
    <col min="16" max="16" width="10.140625" hidden="1" customWidth="1"/>
    <col min="17" max="17" width="0.85546875" hidden="1" customWidth="1"/>
    <col min="18" max="18" width="10.140625" hidden="1" customWidth="1"/>
    <col min="19" max="19" width="0.85546875" hidden="1" customWidth="1"/>
    <col min="20" max="20" width="10.140625" hidden="1" customWidth="1"/>
    <col min="21" max="21" width="0.85546875" hidden="1" customWidth="1"/>
    <col min="22" max="22" width="10.140625" hidden="1" customWidth="1"/>
    <col min="23" max="23" width="0.85546875" hidden="1" customWidth="1"/>
    <col min="24" max="24" width="10.140625" hidden="1" customWidth="1"/>
    <col min="25" max="25" width="0.85546875" hidden="1" customWidth="1"/>
    <col min="26" max="26" width="10.140625" hidden="1" customWidth="1"/>
    <col min="27" max="27" width="0.85546875" hidden="1" customWidth="1"/>
    <col min="28" max="28" width="10.140625" hidden="1" customWidth="1"/>
    <col min="29" max="29" width="0.85546875" hidden="1" customWidth="1"/>
    <col min="30" max="30" width="10.85546875" hidden="1" customWidth="1"/>
    <col min="31" max="31" width="0.5703125" hidden="1" customWidth="1"/>
    <col min="32" max="32" width="10.140625" hidden="1" customWidth="1"/>
    <col min="33" max="33" width="1.140625" hidden="1" customWidth="1"/>
    <col min="34" max="34" width="10.5703125" hidden="1" customWidth="1"/>
    <col min="35" max="35" width="1.42578125" hidden="1" customWidth="1"/>
    <col min="36" max="36" width="10.5703125" hidden="1" customWidth="1"/>
    <col min="37" max="37" width="1.42578125" hidden="1" customWidth="1"/>
    <col min="38" max="38" width="10.140625" hidden="1" customWidth="1"/>
    <col min="39" max="39" width="1.42578125" hidden="1" customWidth="1"/>
    <col min="40" max="40" width="10.140625" hidden="1" customWidth="1"/>
    <col min="41" max="41" width="1.42578125" hidden="1" customWidth="1"/>
    <col min="42" max="42" width="10.140625" hidden="1" customWidth="1"/>
    <col min="43" max="43" width="1.42578125" hidden="1" customWidth="1"/>
    <col min="44" max="44" width="10.28515625" hidden="1" customWidth="1"/>
    <col min="45" max="45" width="1.42578125" hidden="1" customWidth="1"/>
    <col min="46" max="46" width="10.28515625" customWidth="1"/>
    <col min="47" max="47" width="1.42578125" customWidth="1"/>
    <col min="48" max="48" width="10.140625" customWidth="1"/>
    <col min="49" max="49" width="1.42578125" customWidth="1"/>
    <col min="50" max="50" width="10.140625" customWidth="1"/>
    <col min="51" max="51" width="1.42578125" customWidth="1"/>
    <col min="52" max="52" width="10.140625" customWidth="1"/>
    <col min="53" max="53" width="1.140625" customWidth="1"/>
    <col min="54" max="54" width="10.140625" customWidth="1"/>
    <col min="55" max="55" width="1.140625" customWidth="1"/>
    <col min="56" max="56" width="10.140625" customWidth="1"/>
    <col min="57" max="57" width="1.140625" customWidth="1"/>
    <col min="58" max="58" width="10.140625" customWidth="1"/>
    <col min="59" max="59" width="1.140625" customWidth="1"/>
    <col min="60" max="60" width="10.140625" customWidth="1"/>
    <col min="61" max="61" width="1.140625" customWidth="1"/>
    <col min="62" max="62" width="10.140625" customWidth="1"/>
    <col min="63" max="63" width="1.140625" customWidth="1"/>
    <col min="64" max="64" width="10.140625" customWidth="1"/>
  </cols>
  <sheetData>
    <row r="1" spans="1:113" ht="15" customHeight="1">
      <c r="A1" t="s">
        <v>0</v>
      </c>
    </row>
    <row r="2" spans="1:113" s="11" customFormat="1" ht="24" customHeight="1">
      <c r="A2" s="93" t="s">
        <v>10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</row>
    <row r="3" spans="1:113" s="57" customFormat="1" ht="15" customHeight="1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67"/>
      <c r="BB3" s="56"/>
      <c r="BC3" s="56"/>
      <c r="BD3" s="56"/>
      <c r="BE3" s="67"/>
      <c r="BF3" s="56"/>
      <c r="BG3" s="67"/>
      <c r="BH3" s="56"/>
      <c r="BI3" s="67"/>
      <c r="BJ3" s="56"/>
      <c r="BK3" s="67"/>
      <c r="BL3" s="56"/>
    </row>
    <row r="4" spans="1:113" s="57" customFormat="1" ht="32.2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56"/>
      <c r="BC4" s="56"/>
      <c r="BD4" s="56"/>
      <c r="BE4" s="67"/>
      <c r="BF4" s="56"/>
      <c r="BG4" s="67"/>
      <c r="BH4" s="56"/>
      <c r="BI4" s="67"/>
      <c r="BJ4" s="56"/>
      <c r="BK4" s="67"/>
      <c r="BL4" s="56"/>
    </row>
    <row r="5" spans="1:113" s="39" customFormat="1" ht="12.75" customHeight="1">
      <c r="A5" s="36"/>
      <c r="B5" s="36"/>
      <c r="C5" s="36"/>
      <c r="D5" s="37" t="s">
        <v>4</v>
      </c>
      <c r="E5" s="37"/>
      <c r="F5" s="37" t="s">
        <v>5</v>
      </c>
      <c r="G5" s="37"/>
      <c r="H5" s="37" t="s">
        <v>6</v>
      </c>
      <c r="I5" s="37"/>
      <c r="J5" s="37" t="s">
        <v>7</v>
      </c>
      <c r="K5" s="37"/>
      <c r="L5" s="37" t="s">
        <v>9</v>
      </c>
      <c r="M5" s="37"/>
      <c r="N5" s="37" t="s">
        <v>3</v>
      </c>
      <c r="O5" s="37"/>
      <c r="P5" s="37" t="s">
        <v>11</v>
      </c>
      <c r="Q5" s="37"/>
      <c r="R5" s="37" t="s">
        <v>15</v>
      </c>
      <c r="S5" s="37"/>
      <c r="T5" s="37" t="s">
        <v>16</v>
      </c>
      <c r="U5" s="37"/>
      <c r="V5" s="37" t="s">
        <v>25</v>
      </c>
      <c r="W5" s="37"/>
      <c r="X5" s="37" t="s">
        <v>33</v>
      </c>
      <c r="Y5" s="37"/>
      <c r="Z5" s="37" t="s">
        <v>34</v>
      </c>
      <c r="AA5" s="37"/>
      <c r="AB5" s="37" t="s">
        <v>35</v>
      </c>
      <c r="AC5" s="36"/>
      <c r="AD5" s="37" t="s">
        <v>36</v>
      </c>
      <c r="AE5" s="37"/>
      <c r="AF5" s="38" t="s">
        <v>39</v>
      </c>
      <c r="AG5" s="38"/>
      <c r="AH5" s="38" t="s">
        <v>37</v>
      </c>
      <c r="AI5" s="38"/>
      <c r="AJ5" s="38" t="s">
        <v>38</v>
      </c>
      <c r="AK5" s="38"/>
      <c r="AL5" s="38" t="s">
        <v>40</v>
      </c>
      <c r="AM5" s="38"/>
      <c r="AN5" s="38" t="s">
        <v>41</v>
      </c>
      <c r="AO5" s="38"/>
      <c r="AP5" s="38" t="s">
        <v>42</v>
      </c>
      <c r="AQ5" s="38"/>
      <c r="AR5" s="38" t="s">
        <v>43</v>
      </c>
      <c r="AS5" s="38"/>
      <c r="AT5" s="38" t="s">
        <v>44</v>
      </c>
      <c r="AU5" s="38"/>
      <c r="AV5" s="38" t="s">
        <v>45</v>
      </c>
      <c r="AW5" s="38"/>
      <c r="AX5" s="38" t="s">
        <v>50</v>
      </c>
      <c r="AY5" s="38"/>
      <c r="AZ5" s="38" t="s">
        <v>50</v>
      </c>
      <c r="BA5" s="38"/>
      <c r="BB5" s="38" t="s">
        <v>51</v>
      </c>
      <c r="BC5" s="38"/>
      <c r="BD5" s="38" t="s">
        <v>52</v>
      </c>
      <c r="BE5" s="38"/>
      <c r="BF5" s="38" t="s">
        <v>84</v>
      </c>
      <c r="BG5" s="38"/>
      <c r="BH5" s="38" t="s">
        <v>85</v>
      </c>
      <c r="BI5" s="38"/>
      <c r="BJ5" s="38" t="s">
        <v>86</v>
      </c>
      <c r="BK5" s="38"/>
      <c r="BL5" s="38" t="s">
        <v>89</v>
      </c>
    </row>
    <row r="6" spans="1:113" s="12" customFormat="1" ht="15" customHeight="1">
      <c r="A6" s="18" t="s">
        <v>20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113" s="40" customFormat="1" ht="12.75" customHeight="1">
      <c r="B7" s="40" t="s">
        <v>21</v>
      </c>
      <c r="AQ7" s="41"/>
      <c r="AS7" s="41"/>
      <c r="AU7" s="41"/>
      <c r="AW7" s="41"/>
      <c r="AY7" s="41"/>
    </row>
    <row r="8" spans="1:113" s="58" customFormat="1" ht="15" customHeight="1">
      <c r="C8" s="65" t="s">
        <v>48</v>
      </c>
      <c r="D8" s="44">
        <v>19777</v>
      </c>
      <c r="E8" s="44"/>
      <c r="F8" s="44">
        <v>23642</v>
      </c>
      <c r="G8" s="44"/>
      <c r="H8" s="44">
        <v>24786</v>
      </c>
      <c r="I8" s="44"/>
      <c r="J8" s="44">
        <v>32151</v>
      </c>
      <c r="K8" s="44"/>
      <c r="L8" s="44">
        <v>48021</v>
      </c>
      <c r="M8" s="44"/>
      <c r="N8" s="44">
        <v>37039</v>
      </c>
      <c r="O8" s="44"/>
      <c r="P8" s="44">
        <v>128068</v>
      </c>
      <c r="Q8" s="44"/>
      <c r="R8" s="44">
        <v>49659</v>
      </c>
      <c r="S8" s="44"/>
      <c r="T8" s="44">
        <v>57404</v>
      </c>
      <c r="U8" s="44"/>
      <c r="V8" s="44">
        <v>46650</v>
      </c>
      <c r="W8" s="44"/>
      <c r="X8" s="44">
        <v>192667</v>
      </c>
      <c r="Y8" s="44"/>
      <c r="Z8" s="44">
        <v>46856</v>
      </c>
      <c r="AB8" s="44">
        <v>55088</v>
      </c>
      <c r="AD8" s="44">
        <v>69995</v>
      </c>
      <c r="AF8" s="44">
        <v>76226</v>
      </c>
      <c r="AH8" s="44">
        <v>64878</v>
      </c>
      <c r="AJ8" s="44">
        <v>59681</v>
      </c>
      <c r="AL8" s="44">
        <v>63378</v>
      </c>
      <c r="AN8" s="44">
        <v>61132</v>
      </c>
      <c r="AP8" s="44">
        <v>61815</v>
      </c>
      <c r="AQ8" s="59"/>
      <c r="AR8" s="44">
        <v>65377</v>
      </c>
      <c r="AS8" s="59"/>
      <c r="AT8" s="44">
        <v>106021</v>
      </c>
      <c r="AU8" s="59"/>
      <c r="AV8" s="44">
        <v>91574</v>
      </c>
      <c r="AW8" s="59"/>
      <c r="AX8" s="44">
        <v>178353</v>
      </c>
      <c r="AY8" s="59"/>
      <c r="AZ8" s="44">
        <v>167351</v>
      </c>
      <c r="BA8" s="44"/>
      <c r="BB8" s="90">
        <v>122442</v>
      </c>
      <c r="BC8" s="90"/>
      <c r="BD8" s="90">
        <v>128923</v>
      </c>
      <c r="BE8" s="44"/>
      <c r="BF8" s="90">
        <v>136405</v>
      </c>
      <c r="BG8" s="44"/>
      <c r="BH8" s="90">
        <v>187280</v>
      </c>
      <c r="BI8" s="44"/>
      <c r="BJ8" s="90">
        <v>103829</v>
      </c>
      <c r="BK8" s="44"/>
      <c r="BL8" s="90">
        <v>113286</v>
      </c>
    </row>
    <row r="9" spans="1:113" s="43" customFormat="1" ht="12.75" customHeight="1">
      <c r="B9" s="43" t="s">
        <v>2</v>
      </c>
      <c r="D9" s="44">
        <v>2004</v>
      </c>
      <c r="E9" s="44"/>
      <c r="F9" s="44">
        <v>1180</v>
      </c>
      <c r="G9" s="44"/>
      <c r="H9" s="44">
        <v>5340</v>
      </c>
      <c r="I9" s="44"/>
      <c r="J9" s="44">
        <v>1693</v>
      </c>
      <c r="K9" s="44"/>
      <c r="L9" s="44">
        <v>9309</v>
      </c>
      <c r="M9" s="44"/>
      <c r="N9" s="44">
        <v>12178</v>
      </c>
      <c r="O9" s="44"/>
      <c r="P9" s="44">
        <v>1511</v>
      </c>
      <c r="Q9" s="42"/>
      <c r="R9" s="44">
        <v>1763</v>
      </c>
      <c r="S9" s="42"/>
      <c r="T9" s="44">
        <v>2505</v>
      </c>
      <c r="U9" s="42"/>
      <c r="V9" s="44">
        <v>196</v>
      </c>
      <c r="W9" s="42"/>
      <c r="X9" s="44">
        <v>2040</v>
      </c>
      <c r="Y9" s="42"/>
      <c r="Z9" s="44">
        <v>8199</v>
      </c>
      <c r="AB9" s="44">
        <v>1945</v>
      </c>
      <c r="AD9" s="44">
        <v>1201</v>
      </c>
      <c r="AF9" s="44">
        <v>2312</v>
      </c>
      <c r="AH9" s="44">
        <v>1996</v>
      </c>
      <c r="AJ9" s="44">
        <v>2192</v>
      </c>
      <c r="AL9" s="44">
        <v>3175</v>
      </c>
      <c r="AN9" s="44">
        <v>2039</v>
      </c>
      <c r="AP9" s="44">
        <v>2018</v>
      </c>
      <c r="AR9" s="44">
        <v>1081</v>
      </c>
      <c r="AT9" s="44">
        <v>287</v>
      </c>
      <c r="AV9" s="44">
        <v>1143</v>
      </c>
      <c r="AX9" s="44">
        <v>2243</v>
      </c>
      <c r="AZ9" s="44">
        <v>3554</v>
      </c>
      <c r="BA9" s="44"/>
      <c r="BB9" s="44">
        <v>1282</v>
      </c>
      <c r="BC9" s="44"/>
      <c r="BD9" s="44">
        <v>3217</v>
      </c>
      <c r="BE9" s="44"/>
      <c r="BF9" s="44">
        <v>2081</v>
      </c>
      <c r="BG9" s="44"/>
      <c r="BH9" s="44">
        <v>4329</v>
      </c>
      <c r="BI9" s="44"/>
      <c r="BJ9" s="44">
        <v>879</v>
      </c>
      <c r="BK9" s="44"/>
      <c r="BL9" s="96">
        <v>3137</v>
      </c>
    </row>
    <row r="10" spans="1:113" s="45" customFormat="1" ht="15" customHeight="1">
      <c r="B10" s="45" t="s">
        <v>49</v>
      </c>
      <c r="D10" s="46">
        <v>14940</v>
      </c>
      <c r="E10" s="46"/>
      <c r="F10" s="46">
        <v>15389</v>
      </c>
      <c r="G10" s="46"/>
      <c r="H10" s="46">
        <v>15238</v>
      </c>
      <c r="I10" s="46"/>
      <c r="J10" s="46">
        <v>1868</v>
      </c>
      <c r="K10" s="46"/>
      <c r="L10" s="46">
        <v>1750</v>
      </c>
      <c r="M10" s="46"/>
      <c r="N10" s="46">
        <v>897</v>
      </c>
      <c r="O10" s="46"/>
      <c r="P10" s="46">
        <v>443</v>
      </c>
      <c r="Q10" s="47"/>
      <c r="R10" s="46">
        <v>597</v>
      </c>
      <c r="S10" s="47"/>
      <c r="T10" s="46">
        <v>810</v>
      </c>
      <c r="U10" s="47"/>
      <c r="V10" s="46">
        <v>519</v>
      </c>
      <c r="W10" s="47"/>
      <c r="X10" s="46">
        <v>326</v>
      </c>
      <c r="Y10" s="47"/>
      <c r="Z10" s="46"/>
      <c r="AB10" s="46"/>
      <c r="AD10" s="46"/>
      <c r="AF10" s="44"/>
      <c r="AG10" s="43"/>
      <c r="AH10" s="44">
        <v>8654</v>
      </c>
      <c r="AI10" s="43"/>
      <c r="AJ10" s="44">
        <v>1759</v>
      </c>
      <c r="AK10" s="43"/>
      <c r="AL10" s="44">
        <v>2649</v>
      </c>
      <c r="AM10" s="43"/>
      <c r="AN10" s="44">
        <v>1105</v>
      </c>
      <c r="AO10" s="43"/>
      <c r="AP10" s="44">
        <v>956</v>
      </c>
      <c r="AQ10" s="43"/>
      <c r="AR10" s="44">
        <v>790</v>
      </c>
      <c r="AS10" s="43"/>
      <c r="AT10" s="44">
        <v>0</v>
      </c>
      <c r="AU10" s="43"/>
      <c r="AV10" s="44">
        <v>6205</v>
      </c>
      <c r="AW10" s="43"/>
      <c r="AX10" s="44">
        <v>189</v>
      </c>
      <c r="AY10" s="43"/>
      <c r="AZ10" s="44">
        <v>588</v>
      </c>
      <c r="BA10" s="44"/>
      <c r="BB10" s="44">
        <v>0</v>
      </c>
      <c r="BC10" s="44"/>
      <c r="BD10" s="44">
        <v>2400</v>
      </c>
      <c r="BE10" s="44"/>
      <c r="BF10" s="44">
        <v>0</v>
      </c>
      <c r="BG10" s="44"/>
      <c r="BH10" s="44">
        <v>0</v>
      </c>
      <c r="BI10" s="44"/>
      <c r="BJ10" s="44">
        <v>0</v>
      </c>
      <c r="BK10" s="44"/>
      <c r="BL10" s="96">
        <v>0</v>
      </c>
    </row>
    <row r="11" spans="1:113" s="48" customFormat="1" ht="12.75" customHeight="1">
      <c r="C11" s="60" t="s">
        <v>8</v>
      </c>
      <c r="D11" s="61">
        <v>36721</v>
      </c>
      <c r="E11" s="61"/>
      <c r="F11" s="61">
        <v>40211</v>
      </c>
      <c r="G11" s="61"/>
      <c r="H11" s="61">
        <v>45364</v>
      </c>
      <c r="I11" s="61"/>
      <c r="J11" s="61">
        <v>35712</v>
      </c>
      <c r="K11" s="61"/>
      <c r="L11" s="61">
        <v>59080</v>
      </c>
      <c r="M11" s="61"/>
      <c r="N11" s="61">
        <v>50114</v>
      </c>
      <c r="O11" s="61"/>
      <c r="P11" s="62">
        <v>130022</v>
      </c>
      <c r="Q11" s="63"/>
      <c r="R11" s="62">
        <v>52019</v>
      </c>
      <c r="S11" s="63"/>
      <c r="T11" s="62">
        <v>60719</v>
      </c>
      <c r="U11" s="63"/>
      <c r="V11" s="62">
        <v>47365</v>
      </c>
      <c r="W11" s="63"/>
      <c r="X11" s="62">
        <v>195033</v>
      </c>
      <c r="Y11" s="63"/>
      <c r="Z11" s="62">
        <v>55055</v>
      </c>
      <c r="AA11" s="64"/>
      <c r="AB11" s="62">
        <v>57033</v>
      </c>
      <c r="AC11" s="64"/>
      <c r="AD11" s="62">
        <v>71196</v>
      </c>
      <c r="AE11" s="64"/>
      <c r="AF11" s="61">
        <v>78538</v>
      </c>
      <c r="AG11" s="61"/>
      <c r="AH11" s="61">
        <v>75528</v>
      </c>
      <c r="AI11" s="61"/>
      <c r="AJ11" s="61">
        <v>63632</v>
      </c>
      <c r="AK11" s="61"/>
      <c r="AL11" s="61">
        <v>69202</v>
      </c>
      <c r="AM11" s="61"/>
      <c r="AN11" s="61">
        <v>64276</v>
      </c>
      <c r="AO11" s="61"/>
      <c r="AP11" s="61">
        <v>64789</v>
      </c>
      <c r="AQ11" s="61"/>
      <c r="AR11" s="61">
        <v>67248</v>
      </c>
      <c r="AS11" s="61"/>
      <c r="AT11" s="61">
        <v>106308</v>
      </c>
      <c r="AU11" s="61"/>
      <c r="AV11" s="61">
        <f>SUM(AV8:AV10)</f>
        <v>98922</v>
      </c>
      <c r="AW11" s="61"/>
      <c r="AX11" s="61">
        <f>SUM(AX8:AX10)</f>
        <v>180785</v>
      </c>
      <c r="AY11" s="61"/>
      <c r="AZ11" s="61">
        <v>171493</v>
      </c>
      <c r="BA11" s="61"/>
      <c r="BB11" s="61">
        <f>SUM(BB8:BB10)</f>
        <v>123724</v>
      </c>
      <c r="BC11" s="61"/>
      <c r="BD11" s="61">
        <f>SUM(BD8:BD10)</f>
        <v>134540</v>
      </c>
      <c r="BE11" s="61"/>
      <c r="BF11" s="61">
        <f>SUM(BF8:BF10)</f>
        <v>138486</v>
      </c>
      <c r="BG11" s="61"/>
      <c r="BH11" s="61">
        <f>SUM(BH8:BH10)</f>
        <v>191609</v>
      </c>
      <c r="BI11" s="61"/>
      <c r="BJ11" s="61">
        <f>SUM(BJ8:BJ10)</f>
        <v>104708</v>
      </c>
      <c r="BK11" s="61"/>
      <c r="BL11" s="61">
        <f>SUM(BL8:BL10)</f>
        <v>116423</v>
      </c>
    </row>
    <row r="12" spans="1:113" s="13" customFormat="1" ht="20.100000000000001" customHeight="1">
      <c r="A12" s="19" t="s">
        <v>22</v>
      </c>
      <c r="B12" s="19"/>
      <c r="C12" s="1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4"/>
      <c r="AJ12" s="14"/>
      <c r="AL12" s="14"/>
      <c r="AN12" s="14"/>
      <c r="AP12" s="14"/>
      <c r="AR12" s="14"/>
      <c r="AT12" s="14"/>
      <c r="AV12" s="14"/>
      <c r="AX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113" s="43" customFormat="1" ht="12.75" customHeight="1">
      <c r="B13" s="43" t="s">
        <v>17</v>
      </c>
      <c r="D13" s="44">
        <v>7780</v>
      </c>
      <c r="E13" s="44"/>
      <c r="F13" s="44">
        <v>11242</v>
      </c>
      <c r="G13" s="44"/>
      <c r="H13" s="44">
        <v>10233</v>
      </c>
      <c r="I13" s="44"/>
      <c r="J13" s="44">
        <v>13867</v>
      </c>
      <c r="K13" s="44"/>
      <c r="L13" s="44">
        <v>18879</v>
      </c>
      <c r="M13" s="44"/>
      <c r="N13" s="44">
        <v>29845</v>
      </c>
      <c r="O13" s="44"/>
      <c r="P13" s="44">
        <v>13443</v>
      </c>
      <c r="Q13" s="42"/>
      <c r="R13" s="44">
        <v>11006</v>
      </c>
      <c r="S13" s="42"/>
      <c r="T13" s="44">
        <v>5424</v>
      </c>
      <c r="U13" s="42"/>
      <c r="V13" s="44">
        <v>9716</v>
      </c>
      <c r="W13" s="42"/>
      <c r="X13" s="44">
        <v>22985</v>
      </c>
      <c r="Y13" s="42"/>
      <c r="Z13" s="44">
        <v>29019</v>
      </c>
      <c r="AB13" s="44">
        <v>20596</v>
      </c>
      <c r="AD13" s="44">
        <v>34467</v>
      </c>
      <c r="AF13" s="44">
        <v>57064</v>
      </c>
      <c r="AH13" s="44">
        <v>29936</v>
      </c>
      <c r="AJ13" s="44">
        <v>30826</v>
      </c>
      <c r="AL13" s="44">
        <v>23236</v>
      </c>
      <c r="AN13" s="44">
        <v>27655</v>
      </c>
      <c r="AP13" s="44">
        <v>20795</v>
      </c>
      <c r="AR13" s="44">
        <v>40290</v>
      </c>
      <c r="AT13" s="44">
        <v>40105</v>
      </c>
      <c r="AV13" s="44">
        <v>23173</v>
      </c>
      <c r="AX13" s="44">
        <v>31543</v>
      </c>
      <c r="AZ13" s="44">
        <v>113437</v>
      </c>
      <c r="BA13" s="44"/>
      <c r="BB13" s="44">
        <v>60096</v>
      </c>
      <c r="BC13" s="44"/>
      <c r="BD13" s="44">
        <v>46786</v>
      </c>
      <c r="BE13" s="44"/>
      <c r="BF13" s="44">
        <v>56388</v>
      </c>
      <c r="BG13" s="44"/>
      <c r="BH13" s="44">
        <v>69489</v>
      </c>
      <c r="BI13" s="44"/>
      <c r="BJ13" s="44">
        <v>37562</v>
      </c>
      <c r="BK13" s="44"/>
      <c r="BL13" s="96">
        <v>41104</v>
      </c>
    </row>
    <row r="14" spans="1:113" s="43" customFormat="1" ht="12.75" customHeight="1">
      <c r="B14" s="43" t="s">
        <v>18</v>
      </c>
    </row>
    <row r="15" spans="1:113" s="45" customFormat="1" ht="12.75" customHeight="1">
      <c r="C15" s="45" t="s">
        <v>19</v>
      </c>
      <c r="D15" s="46">
        <v>16476</v>
      </c>
      <c r="E15" s="46"/>
      <c r="F15" s="46">
        <v>12691</v>
      </c>
      <c r="G15" s="46"/>
      <c r="H15" s="46">
        <v>19958</v>
      </c>
      <c r="I15" s="46"/>
      <c r="J15" s="46">
        <v>50504</v>
      </c>
      <c r="K15" s="46"/>
      <c r="L15" s="46">
        <v>25575</v>
      </c>
      <c r="M15" s="46"/>
      <c r="N15" s="46">
        <v>44244</v>
      </c>
      <c r="O15" s="46"/>
      <c r="P15" s="46">
        <v>48126</v>
      </c>
      <c r="Q15" s="47"/>
      <c r="R15" s="46">
        <v>37886</v>
      </c>
      <c r="S15" s="47"/>
      <c r="T15" s="46">
        <v>32526</v>
      </c>
      <c r="U15" s="47"/>
      <c r="V15" s="46">
        <v>16286</v>
      </c>
      <c r="W15" s="47"/>
      <c r="X15" s="46">
        <v>22312</v>
      </c>
      <c r="Y15" s="47"/>
      <c r="Z15" s="46">
        <v>27039</v>
      </c>
      <c r="AB15" s="46">
        <v>37700</v>
      </c>
      <c r="AD15" s="46">
        <v>45645</v>
      </c>
      <c r="AF15" s="46">
        <v>45658</v>
      </c>
      <c r="AH15" s="46">
        <v>60189</v>
      </c>
      <c r="AJ15" s="46">
        <v>41545</v>
      </c>
      <c r="AL15" s="46">
        <v>48040</v>
      </c>
      <c r="AN15" s="46">
        <v>47531</v>
      </c>
      <c r="AP15" s="46">
        <v>62461</v>
      </c>
      <c r="AR15" s="46">
        <v>46000</v>
      </c>
      <c r="AT15" s="46">
        <v>66328</v>
      </c>
      <c r="AV15" s="46">
        <v>53948</v>
      </c>
      <c r="AX15" s="46">
        <v>64856</v>
      </c>
      <c r="AZ15" s="46">
        <v>68010</v>
      </c>
      <c r="BA15" s="46"/>
      <c r="BB15" s="46">
        <v>72242</v>
      </c>
      <c r="BC15" s="46"/>
      <c r="BD15" s="46">
        <v>46281</v>
      </c>
      <c r="BE15" s="46"/>
      <c r="BF15" s="46">
        <v>74440</v>
      </c>
      <c r="BG15" s="46"/>
      <c r="BH15" s="46">
        <v>76150</v>
      </c>
      <c r="BI15" s="46"/>
      <c r="BJ15" s="46">
        <v>41414</v>
      </c>
      <c r="BK15" s="46"/>
      <c r="BL15" s="98">
        <v>70608</v>
      </c>
    </row>
    <row r="16" spans="1:113" s="49" customFormat="1" ht="12.75" customHeight="1">
      <c r="B16" s="49" t="s">
        <v>24</v>
      </c>
    </row>
    <row r="17" spans="1:64" s="53" customFormat="1" ht="12.75" customHeight="1">
      <c r="A17" s="50"/>
      <c r="B17" s="50"/>
      <c r="C17" s="50" t="s">
        <v>23</v>
      </c>
      <c r="D17" s="51">
        <v>-4096</v>
      </c>
      <c r="E17" s="51"/>
      <c r="F17" s="51">
        <v>-11373</v>
      </c>
      <c r="G17" s="51"/>
      <c r="H17" s="51">
        <v>-8059</v>
      </c>
      <c r="I17" s="51"/>
      <c r="J17" s="51">
        <v>-6971</v>
      </c>
      <c r="K17" s="51"/>
      <c r="L17" s="51">
        <v>-14522</v>
      </c>
      <c r="M17" s="51"/>
      <c r="N17" s="51">
        <v>-15581</v>
      </c>
      <c r="O17" s="51"/>
      <c r="P17" s="51">
        <v>-79081</v>
      </c>
      <c r="Q17" s="52"/>
      <c r="R17" s="51">
        <v>-30805</v>
      </c>
      <c r="S17" s="52"/>
      <c r="T17" s="51">
        <v>-32695</v>
      </c>
      <c r="U17" s="51"/>
      <c r="V17" s="51">
        <v>-18660</v>
      </c>
      <c r="W17" s="51"/>
      <c r="X17" s="51">
        <v>-31833</v>
      </c>
      <c r="Y17" s="51"/>
      <c r="Z17" s="51">
        <v>-27879</v>
      </c>
      <c r="AA17" s="50"/>
      <c r="AB17" s="51">
        <v>-23333</v>
      </c>
      <c r="AC17" s="50"/>
      <c r="AD17" s="51">
        <v>-45200</v>
      </c>
      <c r="AE17" s="50"/>
      <c r="AF17" s="51">
        <v>-45876</v>
      </c>
      <c r="AG17" s="50"/>
      <c r="AH17" s="51">
        <v>-37904</v>
      </c>
      <c r="AI17" s="50"/>
      <c r="AJ17" s="51">
        <v>-34921</v>
      </c>
      <c r="AK17" s="50"/>
      <c r="AL17" s="51">
        <v>-37203</v>
      </c>
      <c r="AM17" s="50"/>
      <c r="AN17" s="51">
        <v>-37566</v>
      </c>
      <c r="AO17" s="50"/>
      <c r="AP17" s="51">
        <v>-35368</v>
      </c>
      <c r="AQ17" s="50"/>
      <c r="AR17" s="51">
        <v>-34624</v>
      </c>
      <c r="AS17" s="50"/>
      <c r="AT17" s="51">
        <v>-47946</v>
      </c>
      <c r="AU17" s="50"/>
      <c r="AV17" s="51">
        <v>-45732</v>
      </c>
      <c r="AW17" s="50"/>
      <c r="AX17" s="51">
        <v>-42182</v>
      </c>
      <c r="AY17" s="50"/>
      <c r="AZ17" s="51">
        <v>-59096</v>
      </c>
      <c r="BA17" s="51"/>
      <c r="BB17" s="51">
        <v>-74225</v>
      </c>
      <c r="BC17" s="51"/>
      <c r="BD17" s="51">
        <v>-72509</v>
      </c>
      <c r="BE17" s="51"/>
      <c r="BF17" s="51">
        <v>-72786</v>
      </c>
      <c r="BG17" s="51"/>
      <c r="BH17" s="51">
        <v>-107442</v>
      </c>
      <c r="BI17" s="51"/>
      <c r="BJ17" s="51">
        <v>-46030</v>
      </c>
      <c r="BK17" s="51"/>
      <c r="BL17" s="97">
        <v>-48964</v>
      </c>
    </row>
    <row r="18" spans="1:64" s="80" customFormat="1" ht="20.100000000000001" customHeight="1">
      <c r="A18" s="74" t="s">
        <v>12</v>
      </c>
      <c r="B18" s="74"/>
      <c r="C18" s="74"/>
      <c r="D18" s="75">
        <v>56881</v>
      </c>
      <c r="E18" s="75"/>
      <c r="F18" s="75">
        <v>52771</v>
      </c>
      <c r="G18" s="75"/>
      <c r="H18" s="75">
        <v>67496</v>
      </c>
      <c r="I18" s="75"/>
      <c r="J18" s="75">
        <v>93112</v>
      </c>
      <c r="K18" s="75"/>
      <c r="L18" s="75">
        <v>89012</v>
      </c>
      <c r="M18" s="75"/>
      <c r="N18" s="75">
        <v>108622</v>
      </c>
      <c r="O18" s="75"/>
      <c r="P18" s="75">
        <v>112510</v>
      </c>
      <c r="Q18" s="75"/>
      <c r="R18" s="75">
        <v>70106</v>
      </c>
      <c r="S18" s="75"/>
      <c r="T18" s="75">
        <v>65974</v>
      </c>
      <c r="U18" s="76"/>
      <c r="V18" s="75">
        <v>54707</v>
      </c>
      <c r="W18" s="77">
        <v>208497</v>
      </c>
      <c r="X18" s="78">
        <v>208497</v>
      </c>
      <c r="Y18" s="78"/>
      <c r="Z18" s="78">
        <v>83234</v>
      </c>
      <c r="AA18" s="78"/>
      <c r="AB18" s="78">
        <v>91996</v>
      </c>
      <c r="AC18" s="78"/>
      <c r="AD18" s="78">
        <v>106108</v>
      </c>
      <c r="AE18" s="78">
        <v>135384</v>
      </c>
      <c r="AF18" s="78">
        <v>135384</v>
      </c>
      <c r="AG18" s="78"/>
      <c r="AH18" s="78">
        <v>127749</v>
      </c>
      <c r="AI18" s="78"/>
      <c r="AJ18" s="78">
        <v>101082</v>
      </c>
      <c r="AK18" s="78"/>
      <c r="AL18" s="78">
        <v>103275</v>
      </c>
      <c r="AM18" s="79"/>
      <c r="AN18" s="78">
        <v>101896</v>
      </c>
      <c r="AO18" s="79"/>
      <c r="AP18" s="78">
        <v>112677</v>
      </c>
      <c r="AQ18" s="79"/>
      <c r="AR18" s="78">
        <v>118914</v>
      </c>
      <c r="AS18" s="79"/>
      <c r="AT18" s="78">
        <v>164795</v>
      </c>
      <c r="AU18" s="79"/>
      <c r="AV18" s="78">
        <f>SUM(AV11:AV17)</f>
        <v>130311</v>
      </c>
      <c r="AW18" s="79"/>
      <c r="AX18" s="78">
        <f>SUM(AX11:AX17)</f>
        <v>235002</v>
      </c>
      <c r="AY18" s="79"/>
      <c r="AZ18" s="78">
        <v>293844</v>
      </c>
      <c r="BA18" s="78"/>
      <c r="BB18" s="78">
        <f>SUM(BB11:BB17)</f>
        <v>181837</v>
      </c>
      <c r="BC18" s="78"/>
      <c r="BD18" s="78">
        <f>SUM(BD11:BD17)</f>
        <v>155098</v>
      </c>
      <c r="BE18" s="78"/>
      <c r="BF18" s="78">
        <f>SUM(BF11:BF17)</f>
        <v>196528</v>
      </c>
      <c r="BG18" s="78"/>
      <c r="BH18" s="78">
        <f>SUM(BH11:BH17)</f>
        <v>229806</v>
      </c>
      <c r="BI18" s="78"/>
      <c r="BJ18" s="78">
        <f>SUM(BJ11:BJ17)</f>
        <v>137654</v>
      </c>
      <c r="BK18" s="78"/>
      <c r="BL18" s="78">
        <f>SUM(BL11:BL17)</f>
        <v>179171</v>
      </c>
    </row>
    <row r="19" spans="1:64" s="34" customFormat="1" ht="18" customHeight="1">
      <c r="A19" s="26"/>
      <c r="B19" s="26"/>
      <c r="C19" s="26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0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3"/>
      <c r="AN19" s="32"/>
      <c r="AO19" s="33"/>
      <c r="AP19" s="32"/>
      <c r="AQ19" s="33"/>
      <c r="AR19" s="32"/>
      <c r="AS19" s="33"/>
      <c r="AT19" s="32"/>
      <c r="AU19" s="33"/>
      <c r="AV19" s="32"/>
      <c r="AW19" s="33"/>
      <c r="AX19" s="32"/>
      <c r="AY19" s="33"/>
      <c r="AZ19" s="32"/>
      <c r="BA19" s="32"/>
      <c r="BE19" s="32"/>
      <c r="BG19" s="32"/>
      <c r="BI19" s="32"/>
      <c r="BK19" s="32"/>
    </row>
    <row r="20" spans="1:64" s="34" customFormat="1" ht="20.100000000000001" hidden="1" customHeight="1">
      <c r="A20" s="26"/>
      <c r="B20" s="26"/>
      <c r="C20" s="2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0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3"/>
      <c r="AN20" s="32"/>
      <c r="AO20" s="33"/>
      <c r="AP20" s="32"/>
      <c r="AQ20" s="33"/>
      <c r="AR20" s="32"/>
      <c r="AS20" s="33"/>
      <c r="AT20" s="32"/>
      <c r="AU20" s="33"/>
      <c r="AV20" s="32"/>
      <c r="AW20" s="33"/>
      <c r="AX20" s="32"/>
      <c r="AY20" s="33"/>
      <c r="AZ20" s="32"/>
      <c r="BA20" s="32"/>
      <c r="BE20" s="32"/>
      <c r="BG20" s="32"/>
      <c r="BI20" s="32"/>
      <c r="BK20" s="32"/>
    </row>
    <row r="21" spans="1:64" ht="15" hidden="1" customHeight="1"/>
    <row r="22" spans="1:64" s="17" customFormat="1" ht="16.5" hidden="1" customHeight="1">
      <c r="A22" s="94" t="s">
        <v>46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35"/>
      <c r="BE22" s="35"/>
      <c r="BG22" s="35"/>
      <c r="BI22" s="35"/>
      <c r="BK22" s="35"/>
    </row>
    <row r="23" spans="1:64" s="17" customFormat="1" ht="16.5" hidden="1" customHeight="1">
      <c r="A23" s="94" t="s">
        <v>47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35"/>
      <c r="BE23" s="35"/>
      <c r="BG23" s="35"/>
      <c r="BI23" s="35"/>
      <c r="BK23" s="35"/>
    </row>
    <row r="24" spans="1:64" s="17" customFormat="1" ht="15" hidden="1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E24" s="16"/>
      <c r="BG24" s="16"/>
      <c r="BI24" s="16"/>
      <c r="BK24" s="16"/>
    </row>
    <row r="25" spans="1:64" s="17" customFormat="1" ht="1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E25" s="16"/>
      <c r="BG25" s="16"/>
      <c r="BI25" s="16"/>
      <c r="BK25" s="16"/>
    </row>
    <row r="26" spans="1:64" s="17" customFormat="1" ht="1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E26" s="16"/>
      <c r="BG26" s="16"/>
      <c r="BI26" s="16"/>
      <c r="BK26" s="16"/>
    </row>
    <row r="27" spans="1:64" s="17" customFormat="1" ht="12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E27" s="16"/>
      <c r="BG27" s="16"/>
      <c r="BI27" s="16"/>
      <c r="BK27" s="16"/>
    </row>
    <row r="28" spans="1:64" s="9" customFormat="1" ht="12" customHeight="1">
      <c r="AF28" s="70"/>
      <c r="AG28" s="70"/>
      <c r="AP28" s="71"/>
      <c r="AQ28" s="72"/>
      <c r="AT28" s="71" t="s">
        <v>87</v>
      </c>
      <c r="AU28" s="70"/>
      <c r="AV28" s="70"/>
      <c r="AW28" s="72"/>
      <c r="AX28" s="72"/>
      <c r="AY28" s="72"/>
      <c r="AZ28" s="72"/>
      <c r="BA28" s="72"/>
      <c r="BB28" s="71" t="s">
        <v>88</v>
      </c>
      <c r="BC28" s="72"/>
      <c r="BD28" s="72"/>
      <c r="BE28" s="72"/>
      <c r="BF28" s="72"/>
      <c r="BG28" s="73"/>
      <c r="BH28" s="73"/>
    </row>
    <row r="29" spans="1:64" s="54" customFormat="1" ht="15" customHeight="1">
      <c r="AT29" s="68" t="s">
        <v>26</v>
      </c>
      <c r="AU29" s="44"/>
      <c r="AV29" s="96">
        <v>142484</v>
      </c>
      <c r="AW29" s="96"/>
      <c r="AX29" s="91">
        <f>AV29/AV33</f>
        <v>0.79524030116480904</v>
      </c>
      <c r="AY29" s="96"/>
      <c r="AZ29" s="44"/>
      <c r="BA29" s="44"/>
      <c r="BB29" s="68" t="s">
        <v>29</v>
      </c>
      <c r="BC29" s="69"/>
      <c r="BD29" s="44"/>
      <c r="BE29" s="44"/>
      <c r="BF29" s="96">
        <v>59709</v>
      </c>
      <c r="BG29" s="96"/>
      <c r="BH29" s="91">
        <f>BF29/BF33</f>
        <v>0.33325147484805018</v>
      </c>
    </row>
    <row r="30" spans="1:64" s="26" customFormat="1" ht="15" customHeight="1">
      <c r="A30" s="27"/>
      <c r="B30" s="27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7"/>
      <c r="AT30" s="68" t="s">
        <v>27</v>
      </c>
      <c r="AU30" s="44"/>
      <c r="AV30" s="96">
        <v>24214</v>
      </c>
      <c r="AW30" s="96"/>
      <c r="AX30" s="91">
        <f>AV30/AV33</f>
        <v>0.13514463836223495</v>
      </c>
      <c r="AY30" s="96"/>
      <c r="AZ30" s="44"/>
      <c r="BA30" s="44"/>
      <c r="BB30" s="68" t="s">
        <v>30</v>
      </c>
      <c r="BC30" s="69"/>
      <c r="BD30" s="44"/>
      <c r="BE30" s="44"/>
      <c r="BF30" s="96">
        <v>21588</v>
      </c>
      <c r="BG30" s="96"/>
      <c r="BH30" s="91">
        <f>BF30/BF33</f>
        <v>0.12048824865631157</v>
      </c>
    </row>
    <row r="31" spans="1:64" s="29" customFormat="1" ht="15" customHeight="1">
      <c r="A31" s="55"/>
      <c r="B31" s="55"/>
      <c r="N31" s="55"/>
      <c r="O31" s="55"/>
      <c r="AT31" s="68" t="s">
        <v>28</v>
      </c>
      <c r="AU31" s="44"/>
      <c r="AV31" s="96">
        <v>12473</v>
      </c>
      <c r="AW31" s="96"/>
      <c r="AX31" s="91">
        <f>AV31/AV33</f>
        <v>6.9615060472956E-2</v>
      </c>
      <c r="AY31" s="96"/>
      <c r="AZ31" s="44"/>
      <c r="BA31" s="44"/>
      <c r="BB31" s="68" t="s">
        <v>31</v>
      </c>
      <c r="BC31" s="69"/>
      <c r="BD31" s="44"/>
      <c r="BE31" s="44"/>
      <c r="BF31" s="96">
        <v>80877</v>
      </c>
      <c r="BG31" s="96"/>
      <c r="BH31" s="91">
        <f>BF31/BF33</f>
        <v>0.45139559415307162</v>
      </c>
    </row>
    <row r="32" spans="1:64" s="29" customFormat="1" ht="15" customHeight="1">
      <c r="A32" s="55"/>
      <c r="B32" s="55"/>
      <c r="N32" s="55"/>
      <c r="O32" s="55"/>
      <c r="AT32" s="73"/>
      <c r="AU32" s="73"/>
      <c r="AV32" s="73"/>
      <c r="AW32" s="73"/>
      <c r="AX32" s="92"/>
      <c r="AY32" s="73"/>
      <c r="AZ32" s="73"/>
      <c r="BA32" s="73"/>
      <c r="BB32" s="71" t="s">
        <v>32</v>
      </c>
      <c r="BC32" s="72"/>
      <c r="BD32" s="73"/>
      <c r="BE32" s="73"/>
      <c r="BF32" s="99">
        <v>16997</v>
      </c>
      <c r="BG32" s="99"/>
      <c r="BH32" s="92">
        <f>BF32/BF33</f>
        <v>9.4864682342566592E-2</v>
      </c>
    </row>
    <row r="33" spans="1:60" s="29" customFormat="1" ht="15" customHeight="1">
      <c r="A33" s="55"/>
      <c r="B33" s="55"/>
      <c r="N33" s="55"/>
      <c r="O33" s="55"/>
      <c r="AT33" s="69" t="s">
        <v>13</v>
      </c>
      <c r="AU33" s="69"/>
      <c r="AV33" s="69">
        <f>SUM(AV29:AV32)</f>
        <v>179171</v>
      </c>
      <c r="AW33" s="44"/>
      <c r="AX33" s="91">
        <f>AV33/AV33</f>
        <v>1</v>
      </c>
      <c r="AY33" s="44"/>
      <c r="AZ33" s="44"/>
      <c r="BA33" s="44"/>
      <c r="BB33" s="69" t="s">
        <v>13</v>
      </c>
      <c r="BC33" s="69"/>
      <c r="BD33" s="69"/>
      <c r="BE33" s="69"/>
      <c r="BF33" s="69">
        <f>SUM(BF29:BF32)</f>
        <v>179171</v>
      </c>
      <c r="BG33" s="44"/>
      <c r="BH33" s="91">
        <f>BF33/BF33</f>
        <v>1</v>
      </c>
    </row>
    <row r="34" spans="1:60" s="24" customFormat="1" ht="12.75" customHeight="1">
      <c r="A34" s="21"/>
      <c r="B34" s="21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2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60" s="25" customFormat="1" ht="15" customHeight="1">
      <c r="N35" s="26"/>
      <c r="O35" s="27"/>
      <c r="R35" s="26"/>
      <c r="S35" s="28">
        <v>0</v>
      </c>
    </row>
    <row r="36" spans="1:60" s="3" customFormat="1" ht="12.75" customHeight="1">
      <c r="D36"/>
      <c r="E36"/>
      <c r="H36" s="5"/>
      <c r="I36" s="4"/>
      <c r="J36" s="5"/>
      <c r="K36" s="7"/>
      <c r="L36" s="7"/>
      <c r="M36" s="1"/>
      <c r="N36" s="2"/>
      <c r="O36" s="4"/>
      <c r="P36" s="5"/>
      <c r="Q36" s="4"/>
      <c r="R36" s="6"/>
      <c r="S36" s="7"/>
      <c r="T36" s="7"/>
      <c r="U36" s="1"/>
      <c r="V36" s="2"/>
    </row>
    <row r="37" spans="1:60" ht="15" customHeight="1"/>
    <row r="38" spans="1:60" s="3" customFormat="1" ht="15" customHeight="1">
      <c r="D38" s="10"/>
      <c r="E38" s="10"/>
    </row>
    <row r="39" spans="1:60" s="3" customFormat="1" ht="12.75" customHeight="1"/>
    <row r="40" spans="1:60" s="3" customFormat="1" ht="12.75" customHeight="1"/>
    <row r="41" spans="1:60" s="3" customFormat="1" ht="12.75" customHeight="1"/>
    <row r="42" spans="1:60" s="3" customFormat="1" ht="12.75" customHeight="1"/>
    <row r="43" spans="1:60" s="3" customFormat="1" ht="12.75" customHeight="1"/>
    <row r="44" spans="1:60" s="3" customFormat="1" ht="12.75" customHeight="1">
      <c r="D44" s="10"/>
      <c r="E44" s="10"/>
    </row>
    <row r="45" spans="1:60" s="3" customFormat="1" ht="12.75" customHeight="1">
      <c r="D45" s="10"/>
      <c r="E45" s="10"/>
    </row>
    <row r="46" spans="1:60" s="3" customFormat="1" ht="12.75" customHeight="1">
      <c r="D46" s="10"/>
      <c r="E46" s="10"/>
    </row>
    <row r="47" spans="1:60" s="3" customFormat="1" ht="12.75" customHeight="1">
      <c r="D47" s="10"/>
      <c r="E47" s="10"/>
    </row>
    <row r="48" spans="1:6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spans="2:63" ht="12.75" customHeight="1"/>
    <row r="66" spans="2:63" ht="12.75" customHeight="1"/>
    <row r="70" spans="2:63" ht="41.25" customHeight="1"/>
    <row r="71" spans="2:63" ht="12.75" customHeight="1"/>
    <row r="72" spans="2:63" s="66" customFormat="1" ht="15" customHeight="1">
      <c r="B72" s="56" t="s">
        <v>14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E72" s="56"/>
      <c r="BG72" s="56"/>
      <c r="BI72" s="56"/>
      <c r="BK72" s="56"/>
    </row>
    <row r="73" spans="2:63" s="66" customFormat="1" ht="15" customHeight="1">
      <c r="B73" s="56" t="s">
        <v>90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E73" s="56"/>
      <c r="BG73" s="56"/>
      <c r="BI73" s="56"/>
      <c r="BK73" s="56"/>
    </row>
    <row r="74" spans="2:63" ht="12.75" customHeight="1"/>
    <row r="75" spans="2:63" ht="12.75" customHeight="1"/>
    <row r="76" spans="2:63" ht="12.75" customHeight="1"/>
    <row r="77" spans="2:63" ht="12.75" customHeight="1"/>
    <row r="78" spans="2:63" ht="12.75" customHeight="1"/>
    <row r="79" spans="2:63" ht="12.75" customHeight="1"/>
    <row r="80" spans="2:63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</sheetData>
  <mergeCells count="5">
    <mergeCell ref="A2:AZ2"/>
    <mergeCell ref="A23:AZ23"/>
    <mergeCell ref="A22:AZ22"/>
    <mergeCell ref="A3:AZ3"/>
    <mergeCell ref="BB2:DI2"/>
  </mergeCells>
  <phoneticPr fontId="0" type="noConversion"/>
  <printOptions horizontalCentered="1"/>
  <pageMargins left="0.4" right="0.4" top="0.5" bottom="0.5" header="0.3" footer="0.3"/>
  <pageSetup scale="73" orientation="portrait" horizontalDpi="4294967292" verticalDpi="4294967292" r:id="rId1"/>
  <headerFooter alignWithMargins="0">
    <oddFooter xml:space="preserve">&amp;R&amp;"Univers 75 Black,Regular"&amp;8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7"/>
  <sheetViews>
    <sheetView workbookViewId="0">
      <selection activeCell="E5" sqref="E5"/>
    </sheetView>
  </sheetViews>
  <sheetFormatPr defaultRowHeight="12.75"/>
  <cols>
    <col min="1" max="1" width="22.42578125" bestFit="1" customWidth="1"/>
  </cols>
  <sheetData>
    <row r="2" spans="1:5">
      <c r="A2" t="s">
        <v>29</v>
      </c>
      <c r="B2" s="89">
        <f>C2/$C$6</f>
        <v>0.33325147484805018</v>
      </c>
      <c r="C2" s="96">
        <v>59709</v>
      </c>
      <c r="D2" s="96"/>
      <c r="E2" s="91"/>
    </row>
    <row r="3" spans="1:5">
      <c r="A3" t="s">
        <v>30</v>
      </c>
      <c r="B3" s="89">
        <f t="shared" ref="B3:B5" si="0">C3/$C$6</f>
        <v>0.12048824865631157</v>
      </c>
      <c r="C3" s="96">
        <v>21588</v>
      </c>
      <c r="D3" s="96"/>
      <c r="E3" s="91"/>
    </row>
    <row r="4" spans="1:5">
      <c r="A4" t="s">
        <v>31</v>
      </c>
      <c r="B4" s="89">
        <f t="shared" si="0"/>
        <v>0.45139559415307162</v>
      </c>
      <c r="C4" s="96">
        <v>80877</v>
      </c>
      <c r="D4" s="96"/>
      <c r="E4" s="91"/>
    </row>
    <row r="5" spans="1:5">
      <c r="A5" t="s">
        <v>32</v>
      </c>
      <c r="B5" s="89">
        <f t="shared" si="0"/>
        <v>9.4864682342566592E-2</v>
      </c>
      <c r="C5" s="99">
        <v>16997</v>
      </c>
      <c r="D5" s="99"/>
      <c r="E5" s="92"/>
    </row>
    <row r="6" spans="1:5">
      <c r="C6" s="69">
        <f>SUM(C2:C5)</f>
        <v>179171</v>
      </c>
    </row>
    <row r="7" spans="1:5">
      <c r="B7" s="88">
        <f>SUM(B2:B6)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9"/>
  <sheetViews>
    <sheetView topLeftCell="A18" workbookViewId="0">
      <selection activeCell="C31" sqref="C31"/>
    </sheetView>
  </sheetViews>
  <sheetFormatPr defaultRowHeight="12.75"/>
  <cols>
    <col min="1" max="1" width="35.7109375" customWidth="1"/>
    <col min="2" max="3" width="11.7109375" customWidth="1"/>
    <col min="257" max="257" width="35.7109375" customWidth="1"/>
    <col min="258" max="259" width="11.7109375" customWidth="1"/>
    <col min="513" max="513" width="35.7109375" customWidth="1"/>
    <col min="514" max="515" width="11.7109375" customWidth="1"/>
    <col min="769" max="769" width="35.7109375" customWidth="1"/>
    <col min="770" max="771" width="11.7109375" customWidth="1"/>
    <col min="1025" max="1025" width="35.7109375" customWidth="1"/>
    <col min="1026" max="1027" width="11.7109375" customWidth="1"/>
    <col min="1281" max="1281" width="35.7109375" customWidth="1"/>
    <col min="1282" max="1283" width="11.7109375" customWidth="1"/>
    <col min="1537" max="1537" width="35.7109375" customWidth="1"/>
    <col min="1538" max="1539" width="11.7109375" customWidth="1"/>
    <col min="1793" max="1793" width="35.7109375" customWidth="1"/>
    <col min="1794" max="1795" width="11.7109375" customWidth="1"/>
    <col min="2049" max="2049" width="35.7109375" customWidth="1"/>
    <col min="2050" max="2051" width="11.7109375" customWidth="1"/>
    <col min="2305" max="2305" width="35.7109375" customWidth="1"/>
    <col min="2306" max="2307" width="11.7109375" customWidth="1"/>
    <col min="2561" max="2561" width="35.7109375" customWidth="1"/>
    <col min="2562" max="2563" width="11.7109375" customWidth="1"/>
    <col min="2817" max="2817" width="35.7109375" customWidth="1"/>
    <col min="2818" max="2819" width="11.7109375" customWidth="1"/>
    <col min="3073" max="3073" width="35.7109375" customWidth="1"/>
    <col min="3074" max="3075" width="11.7109375" customWidth="1"/>
    <col min="3329" max="3329" width="35.7109375" customWidth="1"/>
    <col min="3330" max="3331" width="11.7109375" customWidth="1"/>
    <col min="3585" max="3585" width="35.7109375" customWidth="1"/>
    <col min="3586" max="3587" width="11.7109375" customWidth="1"/>
    <col min="3841" max="3841" width="35.7109375" customWidth="1"/>
    <col min="3842" max="3843" width="11.7109375" customWidth="1"/>
    <col min="4097" max="4097" width="35.7109375" customWidth="1"/>
    <col min="4098" max="4099" width="11.7109375" customWidth="1"/>
    <col min="4353" max="4353" width="35.7109375" customWidth="1"/>
    <col min="4354" max="4355" width="11.7109375" customWidth="1"/>
    <col min="4609" max="4609" width="35.7109375" customWidth="1"/>
    <col min="4610" max="4611" width="11.7109375" customWidth="1"/>
    <col min="4865" max="4865" width="35.7109375" customWidth="1"/>
    <col min="4866" max="4867" width="11.7109375" customWidth="1"/>
    <col min="5121" max="5121" width="35.7109375" customWidth="1"/>
    <col min="5122" max="5123" width="11.7109375" customWidth="1"/>
    <col min="5377" max="5377" width="35.7109375" customWidth="1"/>
    <col min="5378" max="5379" width="11.7109375" customWidth="1"/>
    <col min="5633" max="5633" width="35.7109375" customWidth="1"/>
    <col min="5634" max="5635" width="11.7109375" customWidth="1"/>
    <col min="5889" max="5889" width="35.7109375" customWidth="1"/>
    <col min="5890" max="5891" width="11.7109375" customWidth="1"/>
    <col min="6145" max="6145" width="35.7109375" customWidth="1"/>
    <col min="6146" max="6147" width="11.7109375" customWidth="1"/>
    <col min="6401" max="6401" width="35.7109375" customWidth="1"/>
    <col min="6402" max="6403" width="11.7109375" customWidth="1"/>
    <col min="6657" max="6657" width="35.7109375" customWidth="1"/>
    <col min="6658" max="6659" width="11.7109375" customWidth="1"/>
    <col min="6913" max="6913" width="35.7109375" customWidth="1"/>
    <col min="6914" max="6915" width="11.7109375" customWidth="1"/>
    <col min="7169" max="7169" width="35.7109375" customWidth="1"/>
    <col min="7170" max="7171" width="11.7109375" customWidth="1"/>
    <col min="7425" max="7425" width="35.7109375" customWidth="1"/>
    <col min="7426" max="7427" width="11.7109375" customWidth="1"/>
    <col min="7681" max="7681" width="35.7109375" customWidth="1"/>
    <col min="7682" max="7683" width="11.7109375" customWidth="1"/>
    <col min="7937" max="7937" width="35.7109375" customWidth="1"/>
    <col min="7938" max="7939" width="11.7109375" customWidth="1"/>
    <col min="8193" max="8193" width="35.7109375" customWidth="1"/>
    <col min="8194" max="8195" width="11.7109375" customWidth="1"/>
    <col min="8449" max="8449" width="35.7109375" customWidth="1"/>
    <col min="8450" max="8451" width="11.7109375" customWidth="1"/>
    <col min="8705" max="8705" width="35.7109375" customWidth="1"/>
    <col min="8706" max="8707" width="11.7109375" customWidth="1"/>
    <col min="8961" max="8961" width="35.7109375" customWidth="1"/>
    <col min="8962" max="8963" width="11.7109375" customWidth="1"/>
    <col min="9217" max="9217" width="35.7109375" customWidth="1"/>
    <col min="9218" max="9219" width="11.7109375" customWidth="1"/>
    <col min="9473" max="9473" width="35.7109375" customWidth="1"/>
    <col min="9474" max="9475" width="11.7109375" customWidth="1"/>
    <col min="9729" max="9729" width="35.7109375" customWidth="1"/>
    <col min="9730" max="9731" width="11.7109375" customWidth="1"/>
    <col min="9985" max="9985" width="35.7109375" customWidth="1"/>
    <col min="9986" max="9987" width="11.7109375" customWidth="1"/>
    <col min="10241" max="10241" width="35.7109375" customWidth="1"/>
    <col min="10242" max="10243" width="11.7109375" customWidth="1"/>
    <col min="10497" max="10497" width="35.7109375" customWidth="1"/>
    <col min="10498" max="10499" width="11.7109375" customWidth="1"/>
    <col min="10753" max="10753" width="35.7109375" customWidth="1"/>
    <col min="10754" max="10755" width="11.7109375" customWidth="1"/>
    <col min="11009" max="11009" width="35.7109375" customWidth="1"/>
    <col min="11010" max="11011" width="11.7109375" customWidth="1"/>
    <col min="11265" max="11265" width="35.7109375" customWidth="1"/>
    <col min="11266" max="11267" width="11.7109375" customWidth="1"/>
    <col min="11521" max="11521" width="35.7109375" customWidth="1"/>
    <col min="11522" max="11523" width="11.7109375" customWidth="1"/>
    <col min="11777" max="11777" width="35.7109375" customWidth="1"/>
    <col min="11778" max="11779" width="11.7109375" customWidth="1"/>
    <col min="12033" max="12033" width="35.7109375" customWidth="1"/>
    <col min="12034" max="12035" width="11.7109375" customWidth="1"/>
    <col min="12289" max="12289" width="35.7109375" customWidth="1"/>
    <col min="12290" max="12291" width="11.7109375" customWidth="1"/>
    <col min="12545" max="12545" width="35.7109375" customWidth="1"/>
    <col min="12546" max="12547" width="11.7109375" customWidth="1"/>
    <col min="12801" max="12801" width="35.7109375" customWidth="1"/>
    <col min="12802" max="12803" width="11.7109375" customWidth="1"/>
    <col min="13057" max="13057" width="35.7109375" customWidth="1"/>
    <col min="13058" max="13059" width="11.7109375" customWidth="1"/>
    <col min="13313" max="13313" width="35.7109375" customWidth="1"/>
    <col min="13314" max="13315" width="11.7109375" customWidth="1"/>
    <col min="13569" max="13569" width="35.7109375" customWidth="1"/>
    <col min="13570" max="13571" width="11.7109375" customWidth="1"/>
    <col min="13825" max="13825" width="35.7109375" customWidth="1"/>
    <col min="13826" max="13827" width="11.7109375" customWidth="1"/>
    <col min="14081" max="14081" width="35.7109375" customWidth="1"/>
    <col min="14082" max="14083" width="11.7109375" customWidth="1"/>
    <col min="14337" max="14337" width="35.7109375" customWidth="1"/>
    <col min="14338" max="14339" width="11.7109375" customWidth="1"/>
    <col min="14593" max="14593" width="35.7109375" customWidth="1"/>
    <col min="14594" max="14595" width="11.7109375" customWidth="1"/>
    <col min="14849" max="14849" width="35.7109375" customWidth="1"/>
    <col min="14850" max="14851" width="11.7109375" customWidth="1"/>
    <col min="15105" max="15105" width="35.7109375" customWidth="1"/>
    <col min="15106" max="15107" width="11.7109375" customWidth="1"/>
    <col min="15361" max="15361" width="35.7109375" customWidth="1"/>
    <col min="15362" max="15363" width="11.7109375" customWidth="1"/>
    <col min="15617" max="15617" width="35.7109375" customWidth="1"/>
    <col min="15618" max="15619" width="11.7109375" customWidth="1"/>
    <col min="15873" max="15873" width="35.7109375" customWidth="1"/>
    <col min="15874" max="15875" width="11.7109375" customWidth="1"/>
    <col min="16129" max="16129" width="35.7109375" customWidth="1"/>
    <col min="16130" max="16131" width="11.7109375" customWidth="1"/>
  </cols>
  <sheetData>
    <row r="1" spans="1:3">
      <c r="A1" s="81" t="s">
        <v>53</v>
      </c>
      <c r="B1" s="82"/>
      <c r="C1" s="82"/>
    </row>
    <row r="2" spans="1:3">
      <c r="A2" s="81"/>
      <c r="B2" s="82"/>
      <c r="C2" s="82"/>
    </row>
    <row r="3" spans="1:3">
      <c r="B3" s="82"/>
      <c r="C3" s="82"/>
    </row>
    <row r="4" spans="1:3">
      <c r="B4" s="83"/>
    </row>
    <row r="5" spans="1:3">
      <c r="A5" s="84"/>
      <c r="B5" s="83" t="s">
        <v>54</v>
      </c>
      <c r="C5" s="83" t="s">
        <v>55</v>
      </c>
    </row>
    <row r="6" spans="1:3">
      <c r="B6" s="83" t="s">
        <v>56</v>
      </c>
      <c r="C6" s="83" t="s">
        <v>57</v>
      </c>
    </row>
    <row r="7" spans="1:3" ht="15">
      <c r="B7" s="85" t="s">
        <v>58</v>
      </c>
      <c r="C7" s="85" t="s">
        <v>59</v>
      </c>
    </row>
    <row r="8" spans="1:3">
      <c r="A8" t="s">
        <v>60</v>
      </c>
      <c r="B8" s="82"/>
      <c r="C8" s="82"/>
    </row>
    <row r="9" spans="1:3">
      <c r="A9" t="s">
        <v>61</v>
      </c>
      <c r="B9" s="82">
        <v>56156</v>
      </c>
      <c r="C9" s="82"/>
    </row>
    <row r="10" spans="1:3">
      <c r="A10" t="s">
        <v>62</v>
      </c>
      <c r="B10" s="82">
        <v>258</v>
      </c>
      <c r="C10" s="82"/>
    </row>
    <row r="11" spans="1:3">
      <c r="A11" t="s">
        <v>63</v>
      </c>
      <c r="B11" s="82">
        <v>11556</v>
      </c>
      <c r="C11" s="82"/>
    </row>
    <row r="12" spans="1:3">
      <c r="A12" t="s">
        <v>64</v>
      </c>
      <c r="B12" s="82">
        <v>60953</v>
      </c>
      <c r="C12" s="82"/>
    </row>
    <row r="13" spans="1:3">
      <c r="A13" t="s">
        <v>65</v>
      </c>
      <c r="B13" s="86"/>
      <c r="C13" s="82">
        <f>SUM(B9:B12)</f>
        <v>128923</v>
      </c>
    </row>
    <row r="14" spans="1:3">
      <c r="A14" t="s">
        <v>66</v>
      </c>
      <c r="B14" s="82">
        <v>3217</v>
      </c>
      <c r="C14" s="82">
        <f>B14</f>
        <v>3217</v>
      </c>
    </row>
    <row r="15" spans="1:3">
      <c r="A15" t="s">
        <v>67</v>
      </c>
      <c r="B15" s="82">
        <v>2400</v>
      </c>
      <c r="C15" s="82">
        <f>B15</f>
        <v>2400</v>
      </c>
    </row>
    <row r="16" spans="1:3">
      <c r="A16" t="s">
        <v>68</v>
      </c>
      <c r="B16" s="82"/>
      <c r="C16" s="86">
        <f>SUM(C13:C15)</f>
        <v>134540</v>
      </c>
    </row>
    <row r="17" spans="1:4">
      <c r="B17" s="82"/>
      <c r="C17" s="82"/>
    </row>
    <row r="18" spans="1:4">
      <c r="A18" t="s">
        <v>69</v>
      </c>
      <c r="B18" s="82"/>
      <c r="C18" s="82"/>
    </row>
    <row r="19" spans="1:4">
      <c r="A19" t="s">
        <v>70</v>
      </c>
      <c r="B19" s="82">
        <v>46786</v>
      </c>
      <c r="C19" s="82">
        <f>B19</f>
        <v>46786</v>
      </c>
    </row>
    <row r="20" spans="1:4">
      <c r="A20" t="s">
        <v>71</v>
      </c>
      <c r="B20" s="82">
        <v>46281</v>
      </c>
      <c r="C20" s="82">
        <f>B20</f>
        <v>46281</v>
      </c>
    </row>
    <row r="21" spans="1:4">
      <c r="A21" t="s">
        <v>72</v>
      </c>
      <c r="B21" s="82"/>
      <c r="C21" s="82"/>
    </row>
    <row r="22" spans="1:4">
      <c r="A22" t="s">
        <v>73</v>
      </c>
      <c r="B22" s="82">
        <f>B11*-1</f>
        <v>-11556</v>
      </c>
      <c r="C22" s="82"/>
    </row>
    <row r="23" spans="1:4">
      <c r="A23" t="s">
        <v>74</v>
      </c>
      <c r="B23" s="82">
        <f>B12*-1</f>
        <v>-60953</v>
      </c>
      <c r="C23" s="82"/>
    </row>
    <row r="24" spans="1:4">
      <c r="B24" s="86"/>
      <c r="C24" s="82">
        <f>SUM(B22:B23)</f>
        <v>-72509</v>
      </c>
    </row>
    <row r="25" spans="1:4" ht="13.5" thickBot="1">
      <c r="A25" t="s">
        <v>12</v>
      </c>
      <c r="B25" s="82"/>
      <c r="C25" s="87">
        <f>SUM(C16:C24)</f>
        <v>155098</v>
      </c>
    </row>
    <row r="26" spans="1:4" ht="13.5" thickTop="1">
      <c r="B26" s="82"/>
      <c r="C26" s="82"/>
    </row>
    <row r="27" spans="1:4">
      <c r="B27" s="82"/>
      <c r="C27" s="82"/>
    </row>
    <row r="28" spans="1:4">
      <c r="B28" s="82"/>
      <c r="C28" s="82"/>
    </row>
    <row r="29" spans="1:4">
      <c r="A29" s="84" t="s">
        <v>75</v>
      </c>
      <c r="B29" s="82"/>
      <c r="C29" s="82"/>
    </row>
    <row r="30" spans="1:4">
      <c r="A30" t="s">
        <v>76</v>
      </c>
      <c r="B30" s="82"/>
      <c r="C30" s="82">
        <v>117815</v>
      </c>
      <c r="D30" s="88">
        <f>C30/C33</f>
        <v>0.75961650053514551</v>
      </c>
    </row>
    <row r="31" spans="1:4">
      <c r="A31" t="s">
        <v>77</v>
      </c>
      <c r="B31" s="82"/>
      <c r="C31" s="82">
        <v>13480</v>
      </c>
      <c r="D31" s="88">
        <f>C31/C33</f>
        <v>8.6912790622703059E-2</v>
      </c>
    </row>
    <row r="32" spans="1:4">
      <c r="A32" t="s">
        <v>78</v>
      </c>
      <c r="B32" s="82"/>
      <c r="C32" s="82">
        <v>23803</v>
      </c>
      <c r="D32" s="88">
        <f>C32/C33</f>
        <v>0.15347070884215142</v>
      </c>
    </row>
    <row r="33" spans="1:4" ht="13.5" thickBot="1">
      <c r="B33" s="82"/>
      <c r="C33" s="87">
        <f>SUM(C30:C32)</f>
        <v>155098</v>
      </c>
      <c r="D33" s="88">
        <f>SUM(D30:D32)</f>
        <v>1</v>
      </c>
    </row>
    <row r="34" spans="1:4" ht="13.5" thickTop="1">
      <c r="B34" s="82"/>
      <c r="C34" s="82"/>
      <c r="D34" s="88"/>
    </row>
    <row r="35" spans="1:4">
      <c r="B35" s="82"/>
      <c r="C35" s="82"/>
      <c r="D35" s="88"/>
    </row>
    <row r="36" spans="1:4">
      <c r="A36" s="84" t="s">
        <v>79</v>
      </c>
      <c r="B36" s="82"/>
      <c r="C36" s="82"/>
      <c r="D36" s="88"/>
    </row>
    <row r="37" spans="1:4">
      <c r="A37" t="s">
        <v>80</v>
      </c>
      <c r="B37" s="82"/>
      <c r="C37" s="82">
        <v>51652</v>
      </c>
      <c r="D37" s="88">
        <f>C37/C41</f>
        <v>0.33302814994390645</v>
      </c>
    </row>
    <row r="38" spans="1:4">
      <c r="A38" t="s">
        <v>81</v>
      </c>
      <c r="B38" s="82"/>
      <c r="C38" s="82">
        <v>14205</v>
      </c>
      <c r="D38" s="88">
        <f>C38/C41</f>
        <v>9.1587254510051716E-2</v>
      </c>
    </row>
    <row r="39" spans="1:4">
      <c r="A39" t="s">
        <v>82</v>
      </c>
      <c r="B39" s="82"/>
      <c r="C39" s="82">
        <v>55181</v>
      </c>
      <c r="D39" s="88">
        <f>C39/C41</f>
        <v>0.35578150588660074</v>
      </c>
    </row>
    <row r="40" spans="1:4">
      <c r="A40" t="s">
        <v>83</v>
      </c>
      <c r="B40" s="82"/>
      <c r="C40" s="82">
        <v>34060</v>
      </c>
      <c r="D40" s="88">
        <f>C40/C41</f>
        <v>0.21960308965944111</v>
      </c>
    </row>
    <row r="41" spans="1:4" ht="13.5" thickBot="1">
      <c r="B41" s="82"/>
      <c r="C41" s="87">
        <f>SUM(C37:C40)</f>
        <v>155098</v>
      </c>
      <c r="D41" s="88">
        <f>SUM(D37:D40)</f>
        <v>1</v>
      </c>
    </row>
    <row r="42" spans="1:4" ht="13.5" thickTop="1">
      <c r="B42" s="82"/>
      <c r="C42" s="82"/>
      <c r="D42" s="88"/>
    </row>
    <row r="43" spans="1:4">
      <c r="B43" s="82"/>
      <c r="C43" s="82"/>
      <c r="D43" s="88"/>
    </row>
    <row r="44" spans="1:4">
      <c r="B44" s="82"/>
      <c r="C44" s="82"/>
    </row>
    <row r="45" spans="1:4">
      <c r="B45" s="82"/>
      <c r="C45" s="82"/>
    </row>
    <row r="46" spans="1:4">
      <c r="B46" s="82"/>
      <c r="C46" s="82"/>
    </row>
    <row r="47" spans="1:4">
      <c r="B47" s="82"/>
      <c r="C47" s="82"/>
    </row>
    <row r="48" spans="1:4">
      <c r="B48" s="82"/>
      <c r="C48" s="82"/>
    </row>
    <row r="49" spans="2:3">
      <c r="B49" s="82"/>
      <c r="C49" s="82"/>
    </row>
    <row r="50" spans="2:3">
      <c r="B50" s="82"/>
      <c r="C50" s="82"/>
    </row>
    <row r="51" spans="2:3">
      <c r="B51" s="82"/>
      <c r="C51" s="82"/>
    </row>
    <row r="52" spans="2:3">
      <c r="B52" s="82"/>
      <c r="C52" s="82"/>
    </row>
    <row r="53" spans="2:3">
      <c r="B53" s="82"/>
      <c r="C53" s="82"/>
    </row>
    <row r="54" spans="2:3">
      <c r="B54" s="82"/>
      <c r="C54" s="82"/>
    </row>
    <row r="55" spans="2:3">
      <c r="B55" s="82"/>
      <c r="C55" s="82"/>
    </row>
    <row r="56" spans="2:3">
      <c r="B56" s="82"/>
      <c r="C56" s="82"/>
    </row>
    <row r="57" spans="2:3">
      <c r="B57" s="82"/>
      <c r="C57" s="82"/>
    </row>
    <row r="58" spans="2:3">
      <c r="B58" s="82"/>
      <c r="C58" s="82"/>
    </row>
    <row r="59" spans="2:3">
      <c r="B59" s="82"/>
      <c r="C59" s="82"/>
    </row>
    <row r="60" spans="2:3">
      <c r="B60" s="82"/>
      <c r="C60" s="82"/>
    </row>
    <row r="61" spans="2:3">
      <c r="B61" s="82"/>
      <c r="C61" s="82"/>
    </row>
    <row r="62" spans="2:3">
      <c r="B62" s="82"/>
      <c r="C62" s="82"/>
    </row>
    <row r="63" spans="2:3">
      <c r="B63" s="82"/>
      <c r="C63" s="82"/>
    </row>
    <row r="64" spans="2:3">
      <c r="B64" s="82"/>
      <c r="C64" s="82"/>
    </row>
    <row r="65" spans="2:3">
      <c r="B65" s="82"/>
      <c r="C65" s="82"/>
    </row>
    <row r="66" spans="2:3">
      <c r="B66" s="82"/>
      <c r="C66" s="82"/>
    </row>
    <row r="67" spans="2:3">
      <c r="B67" s="82"/>
      <c r="C67" s="82"/>
    </row>
    <row r="68" spans="2:3">
      <c r="B68" s="82"/>
      <c r="C68" s="82"/>
    </row>
    <row r="69" spans="2:3">
      <c r="B69" s="82"/>
      <c r="C69" s="82"/>
    </row>
    <row r="70" spans="2:3">
      <c r="B70" s="82"/>
      <c r="C70" s="82"/>
    </row>
    <row r="71" spans="2:3">
      <c r="B71" s="82"/>
      <c r="C71" s="82"/>
    </row>
    <row r="72" spans="2:3">
      <c r="B72" s="82"/>
      <c r="C72" s="82"/>
    </row>
    <row r="73" spans="2:3">
      <c r="B73" s="82"/>
      <c r="C73" s="82"/>
    </row>
    <row r="74" spans="2:3">
      <c r="B74" s="82"/>
      <c r="C74" s="82"/>
    </row>
    <row r="75" spans="2:3">
      <c r="B75" s="82"/>
      <c r="C75" s="82"/>
    </row>
    <row r="76" spans="2:3">
      <c r="B76" s="82"/>
      <c r="C76" s="82"/>
    </row>
    <row r="77" spans="2:3">
      <c r="B77" s="82"/>
      <c r="C77" s="82"/>
    </row>
    <row r="78" spans="2:3">
      <c r="B78" s="82"/>
      <c r="C78" s="82"/>
    </row>
    <row r="79" spans="2:3">
      <c r="B79" s="82"/>
      <c r="C79" s="82"/>
    </row>
  </sheetData>
  <pageMargins left="0.75" right="0.75" top="0.5" bottom="0.2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D3FF97121E1F45AB11186FFC48EBA2" ma:contentTypeVersion="13" ma:contentTypeDescription="Create a new document." ma:contentTypeScope="" ma:versionID="d8360e1dad1a73d875935cc946d251a1">
  <xsd:schema xmlns:xsd="http://www.w3.org/2001/XMLSchema" xmlns:xs="http://www.w3.org/2001/XMLSchema" xmlns:p="http://schemas.microsoft.com/office/2006/metadata/properties" xmlns:ns3="be17f65d-26fb-4083-94d0-ecc0ba909e4f" xmlns:ns4="5117b937-42f5-458d-b61a-3601cac0afb9" targetNamespace="http://schemas.microsoft.com/office/2006/metadata/properties" ma:root="true" ma:fieldsID="5dd1ca18a8870358d19fef84cc596d2c" ns3:_="" ns4:_="">
    <xsd:import namespace="be17f65d-26fb-4083-94d0-ecc0ba909e4f"/>
    <xsd:import namespace="5117b937-42f5-458d-b61a-3601cac0af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7f65d-26fb-4083-94d0-ecc0ba909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7b937-42f5-458d-b61a-3601cac0af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E52DEB-A6F8-40A5-BBE1-AE10DDF8B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7f65d-26fb-4083-94d0-ecc0ba909e4f"/>
    <ds:schemaRef ds:uri="5117b937-42f5-458d-b61a-3601cac0a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BFF2BB-1FFE-42B3-9DF9-97C41E2AF0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0386F5-E959-446B-B43E-EBAD4BF3FBA0}">
  <ds:schemaRefs>
    <ds:schemaRef ds:uri="http://schemas.microsoft.com/office/infopath/2007/PartnerControls"/>
    <ds:schemaRef ds:uri="http://purl.org/dc/elements/1.1/"/>
    <ds:schemaRef ds:uri="5117b937-42f5-458d-b61a-3601cac0afb9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e17f65d-26fb-4083-94d0-ecc0ba909e4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Gift Activity</vt:lpstr>
      <vt:lpstr>Data for Chart</vt:lpstr>
      <vt:lpstr>Support1</vt:lpstr>
      <vt:lpstr>'Gift Activity'!Print_Area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2020-12-14T14:30:22Z</cp:lastPrinted>
  <dcterms:created xsi:type="dcterms:W3CDTF">1998-09-16T20:40:35Z</dcterms:created>
  <dcterms:modified xsi:type="dcterms:W3CDTF">2025-01-15T17:57:44Z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0x01010044D3FF97121E1F45AB11186FFC48EBA2</vt:lpwstr>
  </property>
</Properties>
</file>