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CDF1EEF5-C925-4C64-8E36-F39F9F631839}" xr6:coauthVersionLast="47" xr6:coauthVersionMax="47" xr10:uidLastSave="{00000000-0000-0000-0000-000000000000}"/>
  <bookViews>
    <workbookView xWindow="29580" yWindow="780" windowWidth="26400" windowHeight="16860" xr2:uid="{00000000-000D-0000-FFFF-FFFF00000000}"/>
  </bookViews>
  <sheets>
    <sheet name="Personnel-Gender &amp; Race" sheetId="1" r:id="rId1"/>
    <sheet name="Data for Chart" sheetId="2" state="hidden" r:id="rId2"/>
  </sheets>
  <definedNames>
    <definedName name="_xlnm.Print_Area" localSheetId="0">'Personnel-Gender &amp; Race'!$A$1:$K$62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G14" i="1" l="1"/>
  <c r="H14" i="1"/>
  <c r="I14" i="1"/>
  <c r="J14" i="1"/>
  <c r="E6" i="1"/>
  <c r="F6" i="1"/>
  <c r="G6" i="1"/>
  <c r="H6" i="1"/>
  <c r="I6" i="1"/>
  <c r="J6" i="1"/>
  <c r="E10" i="1"/>
  <c r="F10" i="1"/>
  <c r="G10" i="1"/>
  <c r="H10" i="1"/>
  <c r="I10" i="1"/>
  <c r="J10" i="1"/>
  <c r="E14" i="1"/>
  <c r="F14" i="1"/>
  <c r="E20" i="1"/>
  <c r="F20" i="1"/>
  <c r="G20" i="1"/>
  <c r="H20" i="1"/>
  <c r="I20" i="1"/>
  <c r="J20" i="1"/>
  <c r="E21" i="1"/>
  <c r="F21" i="1"/>
  <c r="G21" i="1"/>
  <c r="H21" i="1"/>
  <c r="I21" i="1"/>
  <c r="J21" i="1"/>
  <c r="E22" i="1"/>
  <c r="F22" i="1"/>
  <c r="G22" i="1"/>
  <c r="H22" i="1"/>
  <c r="I22" i="1"/>
  <c r="J22" i="1"/>
  <c r="J18" i="1" l="1"/>
  <c r="G18" i="1"/>
  <c r="F18" i="1"/>
  <c r="I23" i="1"/>
  <c r="I18" i="1"/>
  <c r="E18" i="1"/>
  <c r="H23" i="1"/>
  <c r="J23" i="1"/>
  <c r="E23" i="1"/>
  <c r="F23" i="1"/>
  <c r="G23" i="1"/>
  <c r="H18" i="1"/>
  <c r="K7" i="1"/>
  <c r="K6" i="1" l="1"/>
  <c r="G13" i="2" l="1"/>
  <c r="F13" i="2"/>
  <c r="E13" i="2"/>
  <c r="D13" i="2"/>
  <c r="C13" i="2"/>
  <c r="B13" i="2"/>
  <c r="C14" i="1" l="1"/>
  <c r="C21" i="1" l="1"/>
  <c r="C20" i="1"/>
  <c r="C10" i="1"/>
  <c r="C6" i="1"/>
  <c r="C18" i="1" l="1"/>
  <c r="C23" i="1"/>
  <c r="K16" i="1" l="1"/>
  <c r="K17" i="1"/>
  <c r="K14" i="1"/>
  <c r="K10" i="1"/>
  <c r="K15" i="1"/>
  <c r="K11" i="1"/>
  <c r="K9" i="1"/>
  <c r="K8" i="1"/>
  <c r="K20" i="1" l="1"/>
  <c r="K21" i="1"/>
  <c r="K22" i="1"/>
  <c r="K18" i="1"/>
  <c r="K23" i="1" l="1"/>
</calcChain>
</file>

<file path=xl/sharedStrings.xml><?xml version="1.0" encoding="utf-8"?>
<sst xmlns="http://schemas.openxmlformats.org/spreadsheetml/2006/main" count="50" uniqueCount="43">
  <si>
    <t>Merit</t>
  </si>
  <si>
    <t>Contract</t>
  </si>
  <si>
    <t>Total</t>
  </si>
  <si>
    <t>Professional
&amp; Scientific</t>
  </si>
  <si>
    <t>Post Doctoral</t>
  </si>
  <si>
    <t>White</t>
  </si>
  <si>
    <t>Faculty</t>
  </si>
  <si>
    <t>White Men</t>
  </si>
  <si>
    <t>White Women</t>
  </si>
  <si>
    <t xml:space="preserve"> </t>
  </si>
  <si>
    <t xml:space="preserve"> October Payroll Headcount and Percent</t>
  </si>
  <si>
    <t>GENDER</t>
  </si>
  <si>
    <t xml:space="preserve">  White</t>
  </si>
  <si>
    <t>P &amp; S</t>
  </si>
  <si>
    <t>WOMEN</t>
  </si>
  <si>
    <t>MEN</t>
  </si>
  <si>
    <t>GRAND TOTAL</t>
  </si>
  <si>
    <t>Graduate Assistants</t>
  </si>
  <si>
    <t xml:space="preserve">     Merit</t>
  </si>
  <si>
    <r>
      <t>Faculty Without Rank</t>
    </r>
    <r>
      <rPr>
        <vertAlign val="superscript"/>
        <sz val="10"/>
        <rFont val="Univers LT Std 45 Light"/>
        <family val="2"/>
      </rPr>
      <t>1</t>
    </r>
  </si>
  <si>
    <t>Faculty with Rank</t>
  </si>
  <si>
    <t>GENDER TOTAL</t>
  </si>
  <si>
    <t>Did Not Report Gender &amp; Undeclared or Missing Race/Ethnicity</t>
  </si>
  <si>
    <t>Grad Assists</t>
  </si>
  <si>
    <r>
      <t>Faculty &amp; Acad./Admin. with Rank</t>
    </r>
    <r>
      <rPr>
        <vertAlign val="superscript"/>
        <sz val="10"/>
        <rFont val="Univers LT Std 45 Light"/>
        <family val="2"/>
      </rPr>
      <t>1</t>
    </r>
  </si>
  <si>
    <t>Did Not Report (Women)</t>
  </si>
  <si>
    <t>Did Not Report (Men)</t>
  </si>
  <si>
    <t>Office of Institutional Research (Data Source: Workday HCM and Finance)</t>
  </si>
  <si>
    <r>
      <t xml:space="preserve">  Multicultural</t>
    </r>
    <r>
      <rPr>
        <vertAlign val="superscript"/>
        <sz val="10"/>
        <rFont val="Univers 55"/>
      </rPr>
      <t>2</t>
    </r>
  </si>
  <si>
    <r>
      <t xml:space="preserve">  Multicultural</t>
    </r>
    <r>
      <rPr>
        <vertAlign val="superscript"/>
        <sz val="10"/>
        <rFont val="Univers 55"/>
        <family val="2"/>
      </rPr>
      <t>2</t>
    </r>
  </si>
  <si>
    <r>
      <t>Multicultural</t>
    </r>
    <r>
      <rPr>
        <vertAlign val="superscript"/>
        <sz val="10"/>
        <rFont val="Univers 55"/>
      </rPr>
      <t>2</t>
    </r>
  </si>
  <si>
    <t>Multicultural Women</t>
  </si>
  <si>
    <t>Multicultural Undeclared/Missing (Missing Gender)</t>
  </si>
  <si>
    <r>
      <t xml:space="preserve"> 1 </t>
    </r>
    <r>
      <rPr>
        <sz val="10"/>
        <rFont val="ITC Berkeley Oldstyle Std"/>
        <family val="1"/>
      </rPr>
      <t>Faculty without rank are Visiting Scientists.</t>
    </r>
  </si>
  <si>
    <t>Multicultural Men</t>
  </si>
  <si>
    <r>
      <t>OTHER or UNDECLARED GENDER</t>
    </r>
    <r>
      <rPr>
        <b/>
        <vertAlign val="superscript"/>
        <sz val="11"/>
        <rFont val="Univers LT Std 45 Light"/>
        <family val="2"/>
      </rPr>
      <t>3</t>
    </r>
  </si>
  <si>
    <t>White Undeclared/Missing (Missing Gender)</t>
  </si>
  <si>
    <t xml:space="preserve">  Did not report Race/Ethnicity</t>
  </si>
  <si>
    <t>Did not report Race/Ethnicity</t>
  </si>
  <si>
    <t>Personnel Race/Ethnicity &amp; Gender by Employment Type, 2024</t>
  </si>
  <si>
    <t>Last Updated 2/20/2025</t>
  </si>
  <si>
    <r>
      <t xml:space="preserve"> 2 </t>
    </r>
    <r>
      <rPr>
        <sz val="10"/>
        <rFont val="ITC Berkeley Oldstyle Std"/>
        <family val="1"/>
      </rPr>
      <t>Multicultural includes all non-white races and ethnicities and international personnel.</t>
    </r>
  </si>
  <si>
    <r>
      <t xml:space="preserve"> 3 </t>
    </r>
    <r>
      <rPr>
        <sz val="10"/>
        <rFont val="ITC Berkeley Oldstyle Std"/>
        <family val="1"/>
      </rPr>
      <t>Other or Undeclared are personnel who either did not report a binary gender, or the data field was blank.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</si>
</sst>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0.0%"/>
    <numFmt numFmtId="165" formatCode="??,??0"/>
  </numFmts>
  <fonts count="25">
    <font>
      <sz val="10"/>
      <name val="Univers 55"/>
    </font>
    <font>
      <sz val="7"/>
      <name val="Univers 55"/>
      <family val="2"/>
    </font>
    <font>
      <b/>
      <sz val="14"/>
      <name val="Univers 55"/>
      <family val="2"/>
    </font>
    <font>
      <i/>
      <sz val="10"/>
      <name val="Berkeley"/>
      <family val="1"/>
    </font>
    <font>
      <b/>
      <sz val="7"/>
      <name val="Univers 55"/>
      <family val="2"/>
    </font>
    <font>
      <b/>
      <sz val="7"/>
      <name val="Univers 55"/>
      <family val="2"/>
    </font>
    <font>
      <sz val="8"/>
      <name val="Univers 55"/>
      <family val="2"/>
    </font>
    <font>
      <b/>
      <sz val="8"/>
      <name val="Univers 55"/>
      <family val="2"/>
    </font>
    <font>
      <b/>
      <sz val="8"/>
      <name val="Univers 45 Light"/>
      <family val="2"/>
    </font>
    <font>
      <sz val="10"/>
      <name val="Univers 55"/>
      <family val="2"/>
    </font>
    <font>
      <b/>
      <sz val="9"/>
      <name val="Univers 55"/>
      <family val="2"/>
    </font>
    <font>
      <b/>
      <sz val="10"/>
      <name val="Univers LT Std 45 Light"/>
      <family val="2"/>
    </font>
    <font>
      <vertAlign val="superscript"/>
      <sz val="10"/>
      <name val="Univers LT Std 45 Light"/>
      <family val="2"/>
    </font>
    <font>
      <sz val="10"/>
      <name val="Univers LT Std 45 Light"/>
      <family val="2"/>
    </font>
    <font>
      <vertAlign val="superscript"/>
      <sz val="10"/>
      <name val="Univers 55"/>
      <family val="2"/>
    </font>
    <font>
      <vertAlign val="superscript"/>
      <sz val="10"/>
      <name val="Univers 55"/>
    </font>
    <font>
      <vertAlign val="superscript"/>
      <sz val="10"/>
      <name val="ITC Berkeley Oldstyle Std"/>
      <family val="1"/>
    </font>
    <font>
      <sz val="10"/>
      <name val="ITC Berkeley Oldstyle Std"/>
      <family val="1"/>
    </font>
    <font>
      <b/>
      <sz val="10"/>
      <name val="Univers 55"/>
    </font>
    <font>
      <b/>
      <sz val="8"/>
      <name val="Univers 55"/>
    </font>
    <font>
      <sz val="8"/>
      <name val="Univers 55"/>
    </font>
    <font>
      <b/>
      <sz val="9"/>
      <name val="Univers 55"/>
    </font>
    <font>
      <b/>
      <vertAlign val="superscript"/>
      <sz val="11"/>
      <name val="Univers LT Std 45 Light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65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Font="1"/>
    <xf numFmtId="165" fontId="8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165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9" fillId="0" borderId="0" xfId="0" applyFont="1" applyAlignment="1">
      <alignment vertical="top"/>
    </xf>
    <xf numFmtId="165" fontId="9" fillId="0" borderId="0" xfId="0" applyNumberFormat="1" applyFont="1" applyAlignment="1">
      <alignment horizontal="center" vertical="top"/>
    </xf>
    <xf numFmtId="0" fontId="9" fillId="3" borderId="0" xfId="0" applyFont="1" applyFill="1" applyAlignment="1">
      <alignment vertical="top"/>
    </xf>
    <xf numFmtId="165" fontId="9" fillId="3" borderId="0" xfId="0" applyNumberFormat="1" applyFont="1" applyFill="1" applyAlignment="1">
      <alignment horizontal="center" vertical="top"/>
    </xf>
    <xf numFmtId="0" fontId="16" fillId="0" borderId="0" xfId="0" applyFont="1"/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65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/>
    <xf numFmtId="165" fontId="9" fillId="0" borderId="0" xfId="0" applyNumberFormat="1" applyFont="1" applyAlignment="1">
      <alignment horizontal="center"/>
    </xf>
    <xf numFmtId="0" fontId="9" fillId="3" borderId="0" xfId="0" applyFont="1" applyFill="1"/>
    <xf numFmtId="165" fontId="9" fillId="3" borderId="0" xfId="0" applyNumberFormat="1" applyFont="1" applyFill="1" applyAlignment="1">
      <alignment horizontal="center"/>
    </xf>
    <xf numFmtId="165" fontId="11" fillId="3" borderId="0" xfId="0" applyNumberFormat="1" applyFont="1" applyFill="1" applyAlignment="1">
      <alignment horizontal="left"/>
    </xf>
    <xf numFmtId="165" fontId="9" fillId="3" borderId="0" xfId="0" applyNumberFormat="1" applyFont="1" applyFill="1" applyAlignment="1">
      <alignment horizontal="left"/>
    </xf>
    <xf numFmtId="165" fontId="9" fillId="3" borderId="0" xfId="0" applyNumberFormat="1" applyFont="1" applyFill="1" applyAlignment="1">
      <alignment horizontal="left" vertical="top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right" wrapText="1"/>
    </xf>
    <xf numFmtId="0" fontId="20" fillId="0" borderId="0" xfId="0" applyFont="1"/>
    <xf numFmtId="165" fontId="9" fillId="0" borderId="0" xfId="0" applyNumberFormat="1" applyFont="1" applyAlignment="1">
      <alignment vertical="top"/>
    </xf>
    <xf numFmtId="0" fontId="9" fillId="3" borderId="0" xfId="0" applyFont="1" applyFill="1" applyAlignment="1">
      <alignment vertical="center"/>
    </xf>
    <xf numFmtId="165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left" vertical="center"/>
    </xf>
    <xf numFmtId="165" fontId="11" fillId="3" borderId="0" xfId="0" applyNumberFormat="1" applyFont="1" applyFill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vertical="top"/>
    </xf>
    <xf numFmtId="165" fontId="11" fillId="0" borderId="1" xfId="0" applyNumberFormat="1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left" vertical="top"/>
    </xf>
    <xf numFmtId="0" fontId="9" fillId="3" borderId="2" xfId="0" applyFont="1" applyFill="1" applyBorder="1" applyAlignment="1">
      <alignment vertical="top"/>
    </xf>
    <xf numFmtId="165" fontId="9" fillId="3" borderId="2" xfId="0" applyNumberFormat="1" applyFont="1" applyFill="1" applyBorder="1" applyAlignment="1">
      <alignment horizontal="center" vertical="top"/>
    </xf>
    <xf numFmtId="165" fontId="9" fillId="3" borderId="2" xfId="0" applyNumberFormat="1" applyFont="1" applyFill="1" applyBorder="1" applyAlignment="1">
      <alignment horizontal="left" vertical="top"/>
    </xf>
    <xf numFmtId="0" fontId="11" fillId="0" borderId="0" xfId="0" applyFont="1" applyAlignment="1">
      <alignment vertical="top"/>
    </xf>
    <xf numFmtId="165" fontId="11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left" vertical="center"/>
    </xf>
    <xf numFmtId="165" fontId="9" fillId="3" borderId="2" xfId="0" applyNumberFormat="1" applyFont="1" applyFill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11" fillId="0" borderId="0" xfId="0" applyNumberFormat="1" applyFont="1"/>
    <xf numFmtId="0" fontId="18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9" fillId="0" borderId="3" xfId="0" applyFont="1" applyBorder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vertical="top"/>
    </xf>
    <xf numFmtId="165" fontId="11" fillId="3" borderId="0" xfId="0" applyNumberFormat="1" applyFont="1" applyFill="1" applyAlignment="1">
      <alignment horizontal="left" vertical="center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165" fontId="11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4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E6E6E6"/>
      <color rgb="FFB6B6B6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nivers 55" pitchFamily="34" charset="0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  <a:latin typeface="Univers 45 Light" pitchFamily="34" charset="0"/>
              </a:rPr>
              <a:t>Personnel by Race/ Ethnicity, Gender, &amp; Employment Type,</a:t>
            </a:r>
            <a:r>
              <a:rPr lang="en-US" sz="1200" b="1" baseline="0">
                <a:solidFill>
                  <a:schemeClr val="tx1"/>
                </a:solidFill>
                <a:latin typeface="Univers 45 Light" pitchFamily="34" charset="0"/>
              </a:rPr>
              <a:t> 2024</a:t>
            </a:r>
            <a:endParaRPr lang="en-US" sz="1200" b="1">
              <a:solidFill>
                <a:schemeClr val="tx1"/>
              </a:solidFill>
              <a:latin typeface="Univers 45 Light" pitchFamily="34" charset="0"/>
            </a:endParaRPr>
          </a:p>
        </c:rich>
      </c:tx>
      <c:layout>
        <c:manualLayout>
          <c:xMode val="edge"/>
          <c:yMode val="edge"/>
          <c:x val="0.2007768517110812"/>
          <c:y val="2.5738009774153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nivers 55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50277283903607"/>
          <c:y val="0.12974404931350589"/>
          <c:w val="0.87499198864661354"/>
          <c:h val="0.783510338239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Chart'!$A$4</c:f>
              <c:strCache>
                <c:ptCount val="1"/>
                <c:pt idx="0">
                  <c:v>Multicultural Women</c:v>
                </c:pt>
              </c:strCache>
            </c:strRef>
          </c:tx>
          <c:spPr>
            <a:pattFill prst="pct60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'Data for Chart'!$B$3:$G$3</c:f>
              <c:strCache>
                <c:ptCount val="6"/>
                <c:pt idx="0">
                  <c:v>Faculty</c:v>
                </c:pt>
                <c:pt idx="1">
                  <c:v>P &amp; S</c:v>
                </c:pt>
                <c:pt idx="2">
                  <c:v>Contract</c:v>
                </c:pt>
                <c:pt idx="3">
                  <c:v>Merit</c:v>
                </c:pt>
                <c:pt idx="4">
                  <c:v>Post Doctoral</c:v>
                </c:pt>
                <c:pt idx="5">
                  <c:v>Grad Assists</c:v>
                </c:pt>
              </c:strCache>
            </c:strRef>
          </c:cat>
          <c:val>
            <c:numRef>
              <c:f>'Data for Chart'!$B$4:$G$4</c:f>
              <c:numCache>
                <c:formatCode>General</c:formatCode>
                <c:ptCount val="6"/>
                <c:pt idx="0">
                  <c:v>171</c:v>
                </c:pt>
                <c:pt idx="1">
                  <c:v>249</c:v>
                </c:pt>
                <c:pt idx="2">
                  <c:v>7</c:v>
                </c:pt>
                <c:pt idx="3">
                  <c:v>81</c:v>
                </c:pt>
                <c:pt idx="4">
                  <c:v>76</c:v>
                </c:pt>
                <c:pt idx="5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1-4CDA-AA85-E90F7916CD49}"/>
            </c:ext>
          </c:extLst>
        </c:ser>
        <c:ser>
          <c:idx val="1"/>
          <c:order val="1"/>
          <c:tx>
            <c:strRef>
              <c:f>'Data for Chart'!$A$5</c:f>
              <c:strCache>
                <c:ptCount val="1"/>
                <c:pt idx="0">
                  <c:v>White Women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for Chart'!$B$3:$G$3</c:f>
              <c:strCache>
                <c:ptCount val="6"/>
                <c:pt idx="0">
                  <c:v>Faculty</c:v>
                </c:pt>
                <c:pt idx="1">
                  <c:v>P &amp; S</c:v>
                </c:pt>
                <c:pt idx="2">
                  <c:v>Contract</c:v>
                </c:pt>
                <c:pt idx="3">
                  <c:v>Merit</c:v>
                </c:pt>
                <c:pt idx="4">
                  <c:v>Post Doctoral</c:v>
                </c:pt>
                <c:pt idx="5">
                  <c:v>Grad Assists</c:v>
                </c:pt>
              </c:strCache>
            </c:strRef>
          </c:cat>
          <c:val>
            <c:numRef>
              <c:f>'Data for Chart'!$B$5:$G$5</c:f>
              <c:numCache>
                <c:formatCode>General</c:formatCode>
                <c:ptCount val="6"/>
                <c:pt idx="0">
                  <c:v>548</c:v>
                </c:pt>
                <c:pt idx="1">
                  <c:v>1909</c:v>
                </c:pt>
                <c:pt idx="2">
                  <c:v>24</c:v>
                </c:pt>
                <c:pt idx="3">
                  <c:v>502</c:v>
                </c:pt>
                <c:pt idx="4">
                  <c:v>47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C1-4CDA-AA85-E90F7916CD49}"/>
            </c:ext>
          </c:extLst>
        </c:ser>
        <c:ser>
          <c:idx val="2"/>
          <c:order val="2"/>
          <c:tx>
            <c:strRef>
              <c:f>'Data for Chart'!$A$6</c:f>
              <c:strCache>
                <c:ptCount val="1"/>
                <c:pt idx="0">
                  <c:v>Did Not Report (Women)</c:v>
                </c:pt>
              </c:strCache>
            </c:strRef>
          </c:tx>
          <c:spPr>
            <a:pattFill prst="pct70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'Data for Chart'!$B$3:$G$3</c:f>
              <c:strCache>
                <c:ptCount val="6"/>
                <c:pt idx="0">
                  <c:v>Faculty</c:v>
                </c:pt>
                <c:pt idx="1">
                  <c:v>P &amp; S</c:v>
                </c:pt>
                <c:pt idx="2">
                  <c:v>Contract</c:v>
                </c:pt>
                <c:pt idx="3">
                  <c:v>Merit</c:v>
                </c:pt>
                <c:pt idx="4">
                  <c:v>Post Doctoral</c:v>
                </c:pt>
                <c:pt idx="5">
                  <c:v>Grad Assists</c:v>
                </c:pt>
              </c:strCache>
            </c:strRef>
          </c:cat>
          <c:val>
            <c:numRef>
              <c:f>'Data for Chart'!$B$6:$G$6</c:f>
              <c:numCache>
                <c:formatCode>General</c:formatCode>
                <c:ptCount val="6"/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C1-4CDA-AA85-E90F7916CD49}"/>
            </c:ext>
          </c:extLst>
        </c:ser>
        <c:ser>
          <c:idx val="3"/>
          <c:order val="3"/>
          <c:tx>
            <c:strRef>
              <c:f>'Data for Chart'!$A$7</c:f>
              <c:strCache>
                <c:ptCount val="1"/>
                <c:pt idx="0">
                  <c:v>Multicultural Men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'Data for Chart'!$B$3:$G$3</c:f>
              <c:strCache>
                <c:ptCount val="6"/>
                <c:pt idx="0">
                  <c:v>Faculty</c:v>
                </c:pt>
                <c:pt idx="1">
                  <c:v>P &amp; S</c:v>
                </c:pt>
                <c:pt idx="2">
                  <c:v>Contract</c:v>
                </c:pt>
                <c:pt idx="3">
                  <c:v>Merit</c:v>
                </c:pt>
                <c:pt idx="4">
                  <c:v>Post Doctoral</c:v>
                </c:pt>
                <c:pt idx="5">
                  <c:v>Grad Assists</c:v>
                </c:pt>
              </c:strCache>
            </c:strRef>
          </c:cat>
          <c:val>
            <c:numRef>
              <c:f>'Data for Chart'!$B$7:$G$7</c:f>
              <c:numCache>
                <c:formatCode>General</c:formatCode>
                <c:ptCount val="6"/>
                <c:pt idx="0">
                  <c:v>318</c:v>
                </c:pt>
                <c:pt idx="1">
                  <c:v>233</c:v>
                </c:pt>
                <c:pt idx="2">
                  <c:v>19</c:v>
                </c:pt>
                <c:pt idx="3">
                  <c:v>61</c:v>
                </c:pt>
                <c:pt idx="4">
                  <c:v>131</c:v>
                </c:pt>
                <c:pt idx="5">
                  <c:v>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C1-4CDA-AA85-E90F7916CD49}"/>
            </c:ext>
          </c:extLst>
        </c:ser>
        <c:ser>
          <c:idx val="4"/>
          <c:order val="4"/>
          <c:tx>
            <c:strRef>
              <c:f>'Data for Chart'!$A$8</c:f>
              <c:strCache>
                <c:ptCount val="1"/>
                <c:pt idx="0">
                  <c:v>White Men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'Data for Chart'!$B$3:$G$3</c:f>
              <c:strCache>
                <c:ptCount val="6"/>
                <c:pt idx="0">
                  <c:v>Faculty</c:v>
                </c:pt>
                <c:pt idx="1">
                  <c:v>P &amp; S</c:v>
                </c:pt>
                <c:pt idx="2">
                  <c:v>Contract</c:v>
                </c:pt>
                <c:pt idx="3">
                  <c:v>Merit</c:v>
                </c:pt>
                <c:pt idx="4">
                  <c:v>Post Doctoral</c:v>
                </c:pt>
                <c:pt idx="5">
                  <c:v>Grad Assists</c:v>
                </c:pt>
              </c:strCache>
            </c:strRef>
          </c:cat>
          <c:val>
            <c:numRef>
              <c:f>'Data for Chart'!$B$8:$G$8</c:f>
              <c:numCache>
                <c:formatCode>General</c:formatCode>
                <c:ptCount val="6"/>
                <c:pt idx="0">
                  <c:v>709</c:v>
                </c:pt>
                <c:pt idx="1">
                  <c:v>1320</c:v>
                </c:pt>
                <c:pt idx="2">
                  <c:v>75</c:v>
                </c:pt>
                <c:pt idx="3">
                  <c:v>490</c:v>
                </c:pt>
                <c:pt idx="4">
                  <c:v>30</c:v>
                </c:pt>
                <c:pt idx="5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B-4F0C-B55C-2748806C4FC3}"/>
            </c:ext>
          </c:extLst>
        </c:ser>
        <c:ser>
          <c:idx val="5"/>
          <c:order val="5"/>
          <c:tx>
            <c:strRef>
              <c:f>'Data for Chart'!$A$9</c:f>
              <c:strCache>
                <c:ptCount val="1"/>
                <c:pt idx="0">
                  <c:v>Did Not Report (Men)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'Data for Chart'!$B$3:$G$3</c:f>
              <c:strCache>
                <c:ptCount val="6"/>
                <c:pt idx="0">
                  <c:v>Faculty</c:v>
                </c:pt>
                <c:pt idx="1">
                  <c:v>P &amp; S</c:v>
                </c:pt>
                <c:pt idx="2">
                  <c:v>Contract</c:v>
                </c:pt>
                <c:pt idx="3">
                  <c:v>Merit</c:v>
                </c:pt>
                <c:pt idx="4">
                  <c:v>Post Doctoral</c:v>
                </c:pt>
                <c:pt idx="5">
                  <c:v>Grad Assists</c:v>
                </c:pt>
              </c:strCache>
            </c:strRef>
          </c:cat>
          <c:val>
            <c:numRef>
              <c:f>'Data for Chart'!$B$9:$G$9</c:f>
              <c:numCache>
                <c:formatCode>General</c:formatCode>
                <c:ptCount val="6"/>
                <c:pt idx="3">
                  <c:v>3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B-4F0C-B55C-2748806C4FC3}"/>
            </c:ext>
          </c:extLst>
        </c:ser>
        <c:ser>
          <c:idx val="6"/>
          <c:order val="6"/>
          <c:tx>
            <c:strRef>
              <c:f>'Data for Chart'!$A$10</c:f>
              <c:strCache>
                <c:ptCount val="1"/>
                <c:pt idx="0">
                  <c:v>Multicultural Undeclared/Missing (Missing Gender)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for Chart'!$B$3:$G$3</c:f>
              <c:strCache>
                <c:ptCount val="6"/>
                <c:pt idx="0">
                  <c:v>Faculty</c:v>
                </c:pt>
                <c:pt idx="1">
                  <c:v>P &amp; S</c:v>
                </c:pt>
                <c:pt idx="2">
                  <c:v>Contract</c:v>
                </c:pt>
                <c:pt idx="3">
                  <c:v>Merit</c:v>
                </c:pt>
                <c:pt idx="4">
                  <c:v>Post Doctoral</c:v>
                </c:pt>
                <c:pt idx="5">
                  <c:v>Grad Assists</c:v>
                </c:pt>
              </c:strCache>
            </c:strRef>
          </c:cat>
          <c:val>
            <c:numRef>
              <c:f>'Data for Chart'!$B$10:$G$10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DB-4F0C-B55C-2748806C4FC3}"/>
            </c:ext>
          </c:extLst>
        </c:ser>
        <c:ser>
          <c:idx val="7"/>
          <c:order val="7"/>
          <c:tx>
            <c:strRef>
              <c:f>'Data for Chart'!$A$11</c:f>
              <c:strCache>
                <c:ptCount val="1"/>
                <c:pt idx="0">
                  <c:v>White Undeclared/Missing (Missing Gender)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for Chart'!$B$3:$G$3</c:f>
              <c:strCache>
                <c:ptCount val="6"/>
                <c:pt idx="0">
                  <c:v>Faculty</c:v>
                </c:pt>
                <c:pt idx="1">
                  <c:v>P &amp; S</c:v>
                </c:pt>
                <c:pt idx="2">
                  <c:v>Contract</c:v>
                </c:pt>
                <c:pt idx="3">
                  <c:v>Merit</c:v>
                </c:pt>
                <c:pt idx="4">
                  <c:v>Post Doctoral</c:v>
                </c:pt>
                <c:pt idx="5">
                  <c:v>Grad Assists</c:v>
                </c:pt>
              </c:strCache>
            </c:strRef>
          </c:cat>
          <c:val>
            <c:numRef>
              <c:f>'Data for Chart'!$B$11:$G$11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DB-4F0C-B55C-2748806C4FC3}"/>
            </c:ext>
          </c:extLst>
        </c:ser>
        <c:ser>
          <c:idx val="8"/>
          <c:order val="8"/>
          <c:tx>
            <c:strRef>
              <c:f>'Data for Chart'!$A$12</c:f>
              <c:strCache>
                <c:ptCount val="1"/>
                <c:pt idx="0">
                  <c:v>Did Not Report Gender &amp; Undeclared or Missing Race/Ethnicity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for Chart'!$B$3:$G$3</c:f>
              <c:strCache>
                <c:ptCount val="6"/>
                <c:pt idx="0">
                  <c:v>Faculty</c:v>
                </c:pt>
                <c:pt idx="1">
                  <c:v>P &amp; S</c:v>
                </c:pt>
                <c:pt idx="2">
                  <c:v>Contract</c:v>
                </c:pt>
                <c:pt idx="3">
                  <c:v>Merit</c:v>
                </c:pt>
                <c:pt idx="4">
                  <c:v>Post Doctoral</c:v>
                </c:pt>
                <c:pt idx="5">
                  <c:v>Grad Assists</c:v>
                </c:pt>
              </c:strCache>
            </c:strRef>
          </c:cat>
          <c:val>
            <c:numRef>
              <c:f>'Data for Chart'!$B$12:$G$12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DB-4F0C-B55C-2748806C4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59508512"/>
        <c:axId val="359508904"/>
      </c:barChart>
      <c:catAx>
        <c:axId val="3595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Univers 55" pitchFamily="34" charset="0"/>
                <a:ea typeface="+mn-ea"/>
                <a:cs typeface="+mn-cs"/>
              </a:defRPr>
            </a:pPr>
            <a:endParaRPr lang="en-US"/>
          </a:p>
        </c:txPr>
        <c:crossAx val="359508904"/>
        <c:crosses val="autoZero"/>
        <c:auto val="1"/>
        <c:lblAlgn val="ctr"/>
        <c:lblOffset val="100"/>
        <c:noMultiLvlLbl val="0"/>
      </c:catAx>
      <c:valAx>
        <c:axId val="359508904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Univers 55" pitchFamily="34" charset="0"/>
                <a:ea typeface="+mn-ea"/>
                <a:cs typeface="+mn-cs"/>
              </a:defRPr>
            </a:pPr>
            <a:endParaRPr lang="en-US"/>
          </a:p>
        </c:txPr>
        <c:crossAx val="3595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55378227585317"/>
          <c:y val="9.5540332371564507E-2"/>
          <c:w val="0.32344621772414689"/>
          <c:h val="0.4036607012309329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Univers 55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Univers 45 Light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</xdr:colOff>
      <xdr:row>0</xdr:row>
      <xdr:rowOff>60842</xdr:rowOff>
    </xdr:from>
    <xdr:to>
      <xdr:col>10</xdr:col>
      <xdr:colOff>944562</xdr:colOff>
      <xdr:row>0</xdr:row>
      <xdr:rowOff>189043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747" y="60842"/>
          <a:ext cx="8175815" cy="128201"/>
          <a:chOff x="7747" y="60842"/>
          <a:chExt cx="8199628" cy="128201"/>
        </a:xfrm>
      </xdr:grpSpPr>
      <xdr:pic>
        <xdr:nvPicPr>
          <xdr:cNvPr id="1036" name="Picture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2360" y="60842"/>
            <a:ext cx="1037263" cy="89741"/>
          </a:xfrm>
          <a:prstGeom prst="rect">
            <a:avLst/>
          </a:prstGeom>
          <a:noFill/>
        </xdr:spPr>
      </xdr:pic>
      <xdr:sp macro="" textlink="">
        <xdr:nvSpPr>
          <xdr:cNvPr id="1037" name="Line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7747" y="189043"/>
            <a:ext cx="8199628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25977</xdr:colOff>
      <xdr:row>27</xdr:row>
      <xdr:rowOff>138544</xdr:rowOff>
    </xdr:from>
    <xdr:to>
      <xdr:col>10</xdr:col>
      <xdr:colOff>692726</xdr:colOff>
      <xdr:row>60</xdr:row>
      <xdr:rowOff>3174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727363</xdr:colOff>
      <xdr:row>31</xdr:row>
      <xdr:rowOff>77932</xdr:rowOff>
    </xdr:from>
    <xdr:to>
      <xdr:col>1</xdr:col>
      <xdr:colOff>1861704</xdr:colOff>
      <xdr:row>56</xdr:row>
      <xdr:rowOff>17318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839931" y="6130637"/>
          <a:ext cx="1134341" cy="4052454"/>
        </a:xfrm>
        <a:prstGeom prst="rect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1865046</xdr:colOff>
      <xdr:row>31</xdr:row>
      <xdr:rowOff>80407</xdr:rowOff>
    </xdr:from>
    <xdr:to>
      <xdr:col>4</xdr:col>
      <xdr:colOff>839933</xdr:colOff>
      <xdr:row>56</xdr:row>
      <xdr:rowOff>17318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1977614" y="6133112"/>
          <a:ext cx="1234910" cy="4049979"/>
        </a:xfrm>
        <a:prstGeom prst="rect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839933</xdr:colOff>
      <xdr:row>31</xdr:row>
      <xdr:rowOff>78799</xdr:rowOff>
    </xdr:from>
    <xdr:to>
      <xdr:col>6</xdr:col>
      <xdr:colOff>112569</xdr:colOff>
      <xdr:row>56</xdr:row>
      <xdr:rowOff>17319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3212524" y="6131504"/>
          <a:ext cx="1177636" cy="4051588"/>
        </a:xfrm>
        <a:prstGeom prst="rect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112568</xdr:colOff>
      <xdr:row>31</xdr:row>
      <xdr:rowOff>80211</xdr:rowOff>
    </xdr:from>
    <xdr:to>
      <xdr:col>7</xdr:col>
      <xdr:colOff>528205</xdr:colOff>
      <xdr:row>56</xdr:row>
      <xdr:rowOff>17318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4390159" y="6132916"/>
          <a:ext cx="1134341" cy="4050175"/>
        </a:xfrm>
        <a:prstGeom prst="rect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528206</xdr:colOff>
      <xdr:row>43</xdr:row>
      <xdr:rowOff>121227</xdr:rowOff>
    </xdr:from>
    <xdr:to>
      <xdr:col>9</xdr:col>
      <xdr:colOff>121227</xdr:colOff>
      <xdr:row>56</xdr:row>
      <xdr:rowOff>17318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5758297" y="8093363"/>
          <a:ext cx="1267112" cy="1997364"/>
        </a:xfrm>
        <a:prstGeom prst="rect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121228</xdr:colOff>
      <xdr:row>43</xdr:row>
      <xdr:rowOff>121227</xdr:rowOff>
    </xdr:from>
    <xdr:to>
      <xdr:col>10</xdr:col>
      <xdr:colOff>519984</xdr:colOff>
      <xdr:row>56</xdr:row>
      <xdr:rowOff>17318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7025410" y="8093363"/>
          <a:ext cx="1322392" cy="1997364"/>
        </a:xfrm>
        <a:prstGeom prst="rect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0.41553</cdr:x>
      <cdr:y>0.95192</cdr:y>
    </cdr:from>
    <cdr:to>
      <cdr:x>0.62361</cdr:x>
      <cdr:y>0.99453</cdr:y>
    </cdr:to>
    <cdr:sp macro="" textlink="">
      <cdr:nvSpPr>
        <cdr:cNvPr id="2" name="TextBox 7"/>
        <cdr:cNvSpPr txBox="1"/>
      </cdr:nvSpPr>
      <cdr:spPr>
        <a:xfrm xmlns:a="http://schemas.openxmlformats.org/drawingml/2006/main">
          <a:off x="3468711" y="5013946"/>
          <a:ext cx="1736991" cy="22443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baseline="0">
              <a:latin typeface="+mn-lt"/>
            </a:rPr>
            <a:t>PERSONNEL TYPE</a:t>
          </a:r>
        </a:p>
      </cdr:txBody>
    </cdr:sp>
  </cdr:relSizeAnchor>
  <cdr:relSizeAnchor xmlns:cdr="http://schemas.openxmlformats.org/drawingml/2006/chartDrawing">
    <cdr:from>
      <cdr:x>0.0139</cdr:x>
      <cdr:y>0.14133</cdr:y>
    </cdr:from>
    <cdr:to>
      <cdr:x>0.04473</cdr:x>
      <cdr:y>0.84278</cdr:y>
    </cdr:to>
    <cdr:sp macro="" textlink="">
      <cdr:nvSpPr>
        <cdr:cNvPr id="3" name="TextBox 7"/>
        <cdr:cNvSpPr txBox="1"/>
      </cdr:nvSpPr>
      <cdr:spPr>
        <a:xfrm xmlns:a="http://schemas.openxmlformats.org/drawingml/2006/main" rot="16200000">
          <a:off x="-1693686" y="2576789"/>
          <a:ext cx="3844790" cy="24053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baseline="0">
              <a:latin typeface="+mn-lt"/>
            </a:rPr>
            <a:t>PERSONNEL  RACE/ETHNICITY  &amp; GENDER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62"/>
  <sheetViews>
    <sheetView showGridLines="0" tabSelected="1" view="pageBreakPreview" zoomScaleNormal="100" zoomScaleSheetLayoutView="100" workbookViewId="0">
      <selection activeCell="N39" sqref="N39"/>
    </sheetView>
  </sheetViews>
  <sheetFormatPr defaultColWidth="11.42578125" defaultRowHeight="12.75"/>
  <cols>
    <col min="1" max="1" width="1.7109375" customWidth="1"/>
    <col min="2" max="2" width="33.7109375" customWidth="1"/>
    <col min="3" max="4" width="10.7109375" hidden="1" customWidth="1"/>
    <col min="5" max="6" width="14.28515625" style="9" customWidth="1"/>
    <col min="7" max="7" width="10.7109375" style="9" customWidth="1"/>
    <col min="8" max="8" width="13.28515625" style="9" customWidth="1"/>
    <col min="9" max="9" width="10.7109375" style="10" customWidth="1"/>
    <col min="10" max="10" width="13.28515625" style="10" customWidth="1"/>
    <col min="11" max="11" width="10.7109375" customWidth="1"/>
  </cols>
  <sheetData>
    <row r="1" spans="1:84" s="14" customFormat="1" ht="15" customHeight="1">
      <c r="A1" s="14" t="s">
        <v>9</v>
      </c>
    </row>
    <row r="2" spans="1:84" s="18" customFormat="1" ht="24" customHeight="1">
      <c r="A2" s="35" t="s">
        <v>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</row>
    <row r="3" spans="1:84" s="19" customFormat="1" ht="15" customHeight="1">
      <c r="A3" s="32" t="s">
        <v>10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</row>
    <row r="4" spans="1:84" s="20" customFormat="1" ht="51" customHeight="1">
      <c r="A4" s="20" t="s">
        <v>11</v>
      </c>
      <c r="C4" s="44" t="s">
        <v>20</v>
      </c>
      <c r="D4" s="44" t="s">
        <v>19</v>
      </c>
      <c r="E4" s="44" t="s">
        <v>24</v>
      </c>
      <c r="F4" s="44" t="s">
        <v>3</v>
      </c>
      <c r="G4" s="45" t="s">
        <v>1</v>
      </c>
      <c r="H4" s="44" t="s">
        <v>18</v>
      </c>
      <c r="I4" s="44" t="s">
        <v>4</v>
      </c>
      <c r="J4" s="44" t="s">
        <v>17</v>
      </c>
      <c r="K4" s="44" t="s">
        <v>2</v>
      </c>
    </row>
    <row r="5" spans="1:84" s="3" customFormat="1" ht="2.1" customHeight="1">
      <c r="A5" s="16"/>
      <c r="B5" s="16"/>
      <c r="C5" s="15"/>
      <c r="D5" s="15"/>
      <c r="E5" s="15"/>
      <c r="F5" s="15"/>
      <c r="G5" s="15"/>
      <c r="H5" s="15"/>
      <c r="I5" s="17"/>
      <c r="J5" s="17"/>
      <c r="K5" s="15"/>
    </row>
    <row r="6" spans="1:84" s="20" customFormat="1" ht="18" customHeight="1">
      <c r="A6" s="77" t="s">
        <v>14</v>
      </c>
      <c r="B6" s="77"/>
      <c r="C6" s="51">
        <f>SUM(C7:C8)</f>
        <v>766</v>
      </c>
      <c r="D6" s="79">
        <v>2</v>
      </c>
      <c r="E6" s="51">
        <f>SUM(E7:E9)</f>
        <v>719</v>
      </c>
      <c r="F6" s="51">
        <f t="shared" ref="F6:I6" si="0">SUM(F7:F9)</f>
        <v>2158</v>
      </c>
      <c r="G6" s="51">
        <f t="shared" si="0"/>
        <v>31</v>
      </c>
      <c r="H6" s="51">
        <f t="shared" si="0"/>
        <v>583</v>
      </c>
      <c r="I6" s="51">
        <f t="shared" si="0"/>
        <v>123</v>
      </c>
      <c r="J6" s="51">
        <f>SUM(J7:J9)</f>
        <v>1070</v>
      </c>
      <c r="K6" s="51">
        <f>E6+F6+G6+H6+I6+J6</f>
        <v>4684</v>
      </c>
      <c r="L6" s="66"/>
    </row>
    <row r="7" spans="1:84" s="14" customFormat="1" ht="15" customHeight="1">
      <c r="A7" s="37"/>
      <c r="B7" s="37" t="s">
        <v>29</v>
      </c>
      <c r="C7" s="38">
        <v>154</v>
      </c>
      <c r="D7" s="40">
        <v>2</v>
      </c>
      <c r="E7" s="38">
        <v>171</v>
      </c>
      <c r="F7" s="38">
        <v>249</v>
      </c>
      <c r="G7" s="38">
        <v>7</v>
      </c>
      <c r="H7" s="38">
        <v>81</v>
      </c>
      <c r="I7" s="38">
        <v>76</v>
      </c>
      <c r="J7" s="38">
        <v>697</v>
      </c>
      <c r="K7" s="24">
        <f>E7+F7+G7+H7+I7+J7</f>
        <v>1281</v>
      </c>
    </row>
    <row r="8" spans="1:84" s="53" customFormat="1" ht="12.75" customHeight="1">
      <c r="A8" s="48"/>
      <c r="B8" s="48" t="s">
        <v>12</v>
      </c>
      <c r="C8" s="49">
        <v>612</v>
      </c>
      <c r="D8" s="50">
        <v>0</v>
      </c>
      <c r="E8" s="49">
        <v>548</v>
      </c>
      <c r="F8" s="49">
        <v>1909</v>
      </c>
      <c r="G8" s="49">
        <v>24</v>
      </c>
      <c r="H8" s="49">
        <v>502</v>
      </c>
      <c r="I8" s="49">
        <v>47</v>
      </c>
      <c r="J8" s="49">
        <v>331</v>
      </c>
      <c r="K8" s="24">
        <f t="shared" ref="K8:K17" si="1">E8+F8+G8+H8+I8+J8</f>
        <v>3361</v>
      </c>
      <c r="L8" s="52"/>
    </row>
    <row r="9" spans="1:84" s="25" customFormat="1" ht="12.75" customHeight="1">
      <c r="A9" s="27"/>
      <c r="B9" s="27" t="s">
        <v>37</v>
      </c>
      <c r="C9" s="28"/>
      <c r="D9" s="41"/>
      <c r="E9" s="49"/>
      <c r="F9" s="49"/>
      <c r="G9" s="49"/>
      <c r="H9" s="49"/>
      <c r="I9" s="49"/>
      <c r="J9" s="49">
        <v>42</v>
      </c>
      <c r="K9" s="24">
        <f t="shared" si="1"/>
        <v>42</v>
      </c>
      <c r="L9" s="47"/>
    </row>
    <row r="10" spans="1:84" s="82" customFormat="1" ht="18" customHeight="1">
      <c r="A10" s="21" t="s">
        <v>15</v>
      </c>
      <c r="B10" s="21"/>
      <c r="C10" s="22">
        <f>SUM(C11:C12)</f>
        <v>1166</v>
      </c>
      <c r="D10" s="33">
        <v>0</v>
      </c>
      <c r="E10" s="22">
        <f>SUM(E11:E13)</f>
        <v>1027</v>
      </c>
      <c r="F10" s="22">
        <f t="shared" ref="F10:J10" si="2">SUM(F11:F13)</f>
        <v>1553</v>
      </c>
      <c r="G10" s="22">
        <f t="shared" si="2"/>
        <v>94</v>
      </c>
      <c r="H10" s="22">
        <f t="shared" si="2"/>
        <v>554</v>
      </c>
      <c r="I10" s="22">
        <f t="shared" si="2"/>
        <v>161</v>
      </c>
      <c r="J10" s="22">
        <f t="shared" si="2"/>
        <v>1416</v>
      </c>
      <c r="K10" s="22">
        <f t="shared" si="1"/>
        <v>4805</v>
      </c>
    </row>
    <row r="11" spans="1:84" s="14" customFormat="1" ht="15" customHeight="1">
      <c r="B11" s="14" t="s">
        <v>28</v>
      </c>
      <c r="C11" s="36">
        <v>314</v>
      </c>
      <c r="D11" s="42">
        <v>0</v>
      </c>
      <c r="E11" s="36">
        <v>318</v>
      </c>
      <c r="F11" s="36">
        <v>233</v>
      </c>
      <c r="G11" s="36">
        <v>19</v>
      </c>
      <c r="H11" s="36">
        <v>61</v>
      </c>
      <c r="I11" s="36">
        <v>131</v>
      </c>
      <c r="J11" s="36">
        <v>983</v>
      </c>
      <c r="K11" s="23">
        <f t="shared" si="1"/>
        <v>1745</v>
      </c>
    </row>
    <row r="12" spans="1:84" s="53" customFormat="1" ht="12.75" customHeight="1">
      <c r="B12" s="53" t="s">
        <v>12</v>
      </c>
      <c r="C12" s="62">
        <v>852</v>
      </c>
      <c r="D12" s="63">
        <v>0</v>
      </c>
      <c r="E12" s="62">
        <v>709</v>
      </c>
      <c r="F12" s="62">
        <v>1320</v>
      </c>
      <c r="G12" s="62">
        <v>75</v>
      </c>
      <c r="H12" s="62">
        <v>490</v>
      </c>
      <c r="I12" s="62">
        <v>30</v>
      </c>
      <c r="J12" s="62">
        <v>397</v>
      </c>
      <c r="K12" s="23">
        <f t="shared" si="1"/>
        <v>3021</v>
      </c>
      <c r="L12" s="52"/>
    </row>
    <row r="13" spans="1:84" s="25" customFormat="1" ht="12.75" customHeight="1">
      <c r="B13" s="25" t="s">
        <v>37</v>
      </c>
      <c r="C13" s="26"/>
      <c r="D13" s="43"/>
      <c r="E13" s="62"/>
      <c r="F13" s="62"/>
      <c r="G13" s="62"/>
      <c r="H13" s="62">
        <v>3</v>
      </c>
      <c r="I13" s="62"/>
      <c r="J13" s="36">
        <v>36</v>
      </c>
      <c r="K13" s="23">
        <f t="shared" si="1"/>
        <v>39</v>
      </c>
      <c r="L13" s="47"/>
    </row>
    <row r="14" spans="1:84" s="20" customFormat="1" ht="18" customHeight="1">
      <c r="A14" s="78" t="s">
        <v>35</v>
      </c>
      <c r="B14" s="78"/>
      <c r="C14" s="24">
        <f>SUM(C15:C16)</f>
        <v>766</v>
      </c>
      <c r="D14" s="39">
        <v>2</v>
      </c>
      <c r="E14" s="51">
        <f>SUM(E15:E17)</f>
        <v>0</v>
      </c>
      <c r="F14" s="51">
        <f t="shared" ref="F14:J14" si="3">SUM(F15:F17)</f>
        <v>1</v>
      </c>
      <c r="G14" s="51">
        <f t="shared" si="3"/>
        <v>0</v>
      </c>
      <c r="H14" s="51">
        <f t="shared" si="3"/>
        <v>0</v>
      </c>
      <c r="I14" s="51">
        <f t="shared" si="3"/>
        <v>0</v>
      </c>
      <c r="J14" s="51">
        <f t="shared" si="3"/>
        <v>24</v>
      </c>
      <c r="K14" s="51">
        <f t="shared" si="1"/>
        <v>25</v>
      </c>
    </row>
    <row r="15" spans="1:84" s="14" customFormat="1" ht="15" customHeight="1">
      <c r="A15" s="37"/>
      <c r="B15" s="37" t="s">
        <v>29</v>
      </c>
      <c r="C15" s="38">
        <v>154</v>
      </c>
      <c r="D15" s="40">
        <v>2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7</v>
      </c>
      <c r="K15" s="24">
        <f t="shared" si="1"/>
        <v>7</v>
      </c>
    </row>
    <row r="16" spans="1:84" s="53" customFormat="1" ht="12.75" customHeight="1">
      <c r="A16" s="48"/>
      <c r="B16" s="48" t="s">
        <v>12</v>
      </c>
      <c r="C16" s="49">
        <v>612</v>
      </c>
      <c r="D16" s="50">
        <v>0</v>
      </c>
      <c r="E16" s="38">
        <v>0</v>
      </c>
      <c r="F16" s="49">
        <v>1</v>
      </c>
      <c r="G16" s="49">
        <v>0</v>
      </c>
      <c r="H16" s="49">
        <v>0</v>
      </c>
      <c r="I16" s="49">
        <v>0</v>
      </c>
      <c r="J16" s="49">
        <v>5</v>
      </c>
      <c r="K16" s="51">
        <f t="shared" si="1"/>
        <v>6</v>
      </c>
      <c r="L16" s="47"/>
    </row>
    <row r="17" spans="1:84" s="25" customFormat="1" ht="12.75" customHeight="1">
      <c r="A17" s="57"/>
      <c r="B17" s="57" t="s">
        <v>37</v>
      </c>
      <c r="C17" s="58"/>
      <c r="D17" s="59"/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12</v>
      </c>
      <c r="K17" s="65">
        <f t="shared" si="1"/>
        <v>12</v>
      </c>
    </row>
    <row r="18" spans="1:84" s="21" customFormat="1" ht="18" customHeight="1">
      <c r="A18" s="83" t="s">
        <v>21</v>
      </c>
      <c r="B18" s="83"/>
      <c r="C18" s="84">
        <f>C10+C6</f>
        <v>1932</v>
      </c>
      <c r="D18" s="85">
        <v>2</v>
      </c>
      <c r="E18" s="84">
        <f t="shared" ref="E18:K18" si="4">E10+E6+E14</f>
        <v>1746</v>
      </c>
      <c r="F18" s="84">
        <f t="shared" si="4"/>
        <v>3712</v>
      </c>
      <c r="G18" s="84">
        <f t="shared" si="4"/>
        <v>125</v>
      </c>
      <c r="H18" s="84">
        <f t="shared" si="4"/>
        <v>1137</v>
      </c>
      <c r="I18" s="84">
        <f t="shared" si="4"/>
        <v>284</v>
      </c>
      <c r="J18" s="84">
        <f t="shared" si="4"/>
        <v>2510</v>
      </c>
      <c r="K18" s="84">
        <f t="shared" si="4"/>
        <v>9514</v>
      </c>
    </row>
    <row r="19" spans="1:84" s="21" customFormat="1" ht="18" customHeight="1">
      <c r="C19" s="22"/>
      <c r="D19" s="33"/>
      <c r="E19" s="22"/>
      <c r="F19" s="22"/>
      <c r="G19" s="22"/>
      <c r="H19" s="22"/>
      <c r="I19" s="22"/>
      <c r="J19" s="22"/>
      <c r="K19" s="22"/>
    </row>
    <row r="20" spans="1:84" s="21" customFormat="1" ht="15" customHeight="1">
      <c r="B20" s="20" t="s">
        <v>30</v>
      </c>
      <c r="C20" s="22">
        <f>C11+C7</f>
        <v>468</v>
      </c>
      <c r="D20" s="33">
        <v>2</v>
      </c>
      <c r="E20" s="22">
        <f t="shared" ref="E20:K22" si="5">SUM(E15,E11,E7)</f>
        <v>489</v>
      </c>
      <c r="F20" s="22">
        <f t="shared" si="5"/>
        <v>482</v>
      </c>
      <c r="G20" s="22">
        <f t="shared" si="5"/>
        <v>26</v>
      </c>
      <c r="H20" s="22">
        <f t="shared" si="5"/>
        <v>142</v>
      </c>
      <c r="I20" s="22">
        <f t="shared" si="5"/>
        <v>207</v>
      </c>
      <c r="J20" s="22">
        <f t="shared" si="5"/>
        <v>1687</v>
      </c>
      <c r="K20" s="22">
        <f t="shared" si="5"/>
        <v>3033</v>
      </c>
    </row>
    <row r="21" spans="1:84" s="20" customFormat="1" ht="12.75" customHeight="1">
      <c r="B21" s="20" t="s">
        <v>5</v>
      </c>
      <c r="C21" s="23">
        <f>C12+C8</f>
        <v>1464</v>
      </c>
      <c r="D21" s="61">
        <v>0</v>
      </c>
      <c r="E21" s="23">
        <f t="shared" si="5"/>
        <v>1257</v>
      </c>
      <c r="F21" s="23">
        <f t="shared" si="5"/>
        <v>3230</v>
      </c>
      <c r="G21" s="23">
        <f t="shared" si="5"/>
        <v>99</v>
      </c>
      <c r="H21" s="23">
        <f t="shared" si="5"/>
        <v>992</v>
      </c>
      <c r="I21" s="23">
        <f t="shared" si="5"/>
        <v>77</v>
      </c>
      <c r="J21" s="23">
        <f t="shared" si="5"/>
        <v>733</v>
      </c>
      <c r="K21" s="23">
        <f t="shared" si="5"/>
        <v>6388</v>
      </c>
    </row>
    <row r="22" spans="1:84" s="60" customFormat="1" ht="12.75" customHeight="1">
      <c r="A22" s="54"/>
      <c r="B22" s="54" t="s">
        <v>38</v>
      </c>
      <c r="C22" s="55"/>
      <c r="D22" s="56"/>
      <c r="E22" s="55">
        <f t="shared" si="5"/>
        <v>0</v>
      </c>
      <c r="F22" s="55">
        <f t="shared" si="5"/>
        <v>0</v>
      </c>
      <c r="G22" s="55">
        <f t="shared" si="5"/>
        <v>0</v>
      </c>
      <c r="H22" s="55">
        <f t="shared" si="5"/>
        <v>3</v>
      </c>
      <c r="I22" s="55">
        <f t="shared" si="5"/>
        <v>0</v>
      </c>
      <c r="J22" s="55">
        <f t="shared" si="5"/>
        <v>90</v>
      </c>
      <c r="K22" s="55">
        <f t="shared" si="5"/>
        <v>93</v>
      </c>
    </row>
    <row r="23" spans="1:84" s="34" customFormat="1" ht="20.25" customHeight="1">
      <c r="A23" s="21" t="s">
        <v>16</v>
      </c>
      <c r="B23" s="21"/>
      <c r="C23" s="22">
        <f>C21+C20</f>
        <v>1932</v>
      </c>
      <c r="D23" s="33">
        <v>2</v>
      </c>
      <c r="E23" s="22">
        <f>SUM(E20:E22)</f>
        <v>1746</v>
      </c>
      <c r="F23" s="22">
        <f t="shared" ref="F23:J23" si="6">SUM(F20:F22)</f>
        <v>3712</v>
      </c>
      <c r="G23" s="22">
        <f t="shared" si="6"/>
        <v>125</v>
      </c>
      <c r="H23" s="22">
        <f t="shared" si="6"/>
        <v>1137</v>
      </c>
      <c r="I23" s="22">
        <f t="shared" si="6"/>
        <v>284</v>
      </c>
      <c r="J23" s="22">
        <f t="shared" si="6"/>
        <v>2510</v>
      </c>
      <c r="K23" s="22">
        <f>SUM(K20:K22)</f>
        <v>9514</v>
      </c>
    </row>
    <row r="24" spans="1:84" s="6" customFormat="1" ht="8.25" customHeight="1">
      <c r="A24" s="11"/>
      <c r="B24" s="13"/>
      <c r="C24" s="13"/>
      <c r="D24" s="13"/>
      <c r="E24" s="12"/>
      <c r="F24" s="12"/>
      <c r="G24" s="12"/>
      <c r="H24" s="12"/>
      <c r="I24" s="12"/>
      <c r="J24" s="12"/>
      <c r="K24" s="12"/>
    </row>
    <row r="25" spans="1:84" s="30" customFormat="1" ht="12.75" customHeight="1">
      <c r="A25" s="29" t="s">
        <v>33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</row>
    <row r="26" spans="1:84" s="30" customFormat="1" ht="15" customHeight="1">
      <c r="A26" s="29" t="s">
        <v>41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84" s="81" customFormat="1" ht="16.5" customHeight="1">
      <c r="A27" s="80" t="s">
        <v>42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</row>
    <row r="28" spans="1:84" s="30" customFormat="1" ht="1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84" s="30" customFormat="1" ht="1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84" ht="15" customHeight="1">
      <c r="A30" s="7"/>
      <c r="B30" s="4"/>
      <c r="C30" s="4"/>
      <c r="D30" s="4"/>
      <c r="E30" s="5"/>
      <c r="F30" s="5"/>
      <c r="G30" s="5"/>
      <c r="H30" s="5"/>
      <c r="I30" s="8"/>
      <c r="J30" s="8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</row>
    <row r="59" spans="1:1" ht="6" customHeight="1"/>
    <row r="60" spans="1:1" ht="5.25" customHeight="1"/>
    <row r="61" spans="1:1">
      <c r="A61" s="32" t="s">
        <v>27</v>
      </c>
    </row>
    <row r="62" spans="1:1">
      <c r="A62" s="32" t="s">
        <v>40</v>
      </c>
    </row>
  </sheetData>
  <phoneticPr fontId="0" type="noConversion"/>
  <printOptions horizontalCentered="1"/>
  <pageMargins left="0.5" right="0.5" top="0.75" bottom="0.75" header="0.3" footer="5.9"/>
  <pageSetup scale="79" fitToHeight="0" orientation="portrait" horizontalDpi="1200" verticalDpi="1200" r:id="rId1"/>
  <headerFooter alignWithMargins="0"/>
  <ignoredErrors>
    <ignoredError sqref="J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topLeftCell="A8" zoomScale="115" zoomScaleNormal="115" workbookViewId="0">
      <selection activeCell="K8" sqref="K1:V1048576"/>
    </sheetView>
  </sheetViews>
  <sheetFormatPr defaultRowHeight="12.75"/>
  <cols>
    <col min="1" max="1" width="31.7109375" style="76" customWidth="1"/>
    <col min="3" max="3" width="12.28515625" customWidth="1"/>
  </cols>
  <sheetData>
    <row r="1" spans="1:7">
      <c r="A1" s="67"/>
    </row>
    <row r="2" spans="1:7">
      <c r="A2" s="68"/>
    </row>
    <row r="3" spans="1:7" ht="26.25" customHeight="1">
      <c r="A3" s="69"/>
      <c r="B3" s="1" t="s">
        <v>6</v>
      </c>
      <c r="C3" s="1" t="s">
        <v>13</v>
      </c>
      <c r="D3" s="1" t="s">
        <v>1</v>
      </c>
      <c r="E3" s="1" t="s">
        <v>0</v>
      </c>
      <c r="F3" s="2" t="s">
        <v>4</v>
      </c>
      <c r="G3" s="2" t="s">
        <v>23</v>
      </c>
    </row>
    <row r="4" spans="1:7" s="46" customFormat="1" ht="18" customHeight="1">
      <c r="A4" s="70" t="s">
        <v>31</v>
      </c>
      <c r="B4" s="86">
        <v>171</v>
      </c>
      <c r="C4" s="86">
        <v>249</v>
      </c>
      <c r="D4" s="86">
        <v>7</v>
      </c>
      <c r="E4" s="86">
        <v>81</v>
      </c>
      <c r="F4" s="86">
        <v>76</v>
      </c>
      <c r="G4" s="86">
        <v>697</v>
      </c>
    </row>
    <row r="5" spans="1:7" s="46" customFormat="1" ht="18" customHeight="1">
      <c r="A5" s="71" t="s">
        <v>8</v>
      </c>
      <c r="B5" s="88">
        <v>548</v>
      </c>
      <c r="C5" s="88">
        <v>1909</v>
      </c>
      <c r="D5" s="88">
        <v>24</v>
      </c>
      <c r="E5" s="88">
        <v>502</v>
      </c>
      <c r="F5" s="88">
        <v>47</v>
      </c>
      <c r="G5" s="88">
        <v>331</v>
      </c>
    </row>
    <row r="6" spans="1:7" s="46" customFormat="1" ht="18" customHeight="1">
      <c r="A6" s="72" t="s">
        <v>25</v>
      </c>
      <c r="B6" s="87"/>
      <c r="C6" s="87"/>
      <c r="D6" s="87"/>
      <c r="E6" s="87"/>
      <c r="F6" s="87"/>
      <c r="G6" s="87">
        <v>42</v>
      </c>
    </row>
    <row r="7" spans="1:7" s="46" customFormat="1" ht="18" customHeight="1">
      <c r="A7" s="73" t="s">
        <v>34</v>
      </c>
      <c r="B7" s="88">
        <v>318</v>
      </c>
      <c r="C7" s="88">
        <v>233</v>
      </c>
      <c r="D7" s="88">
        <v>19</v>
      </c>
      <c r="E7" s="88">
        <v>61</v>
      </c>
      <c r="F7" s="88">
        <v>131</v>
      </c>
      <c r="G7" s="88">
        <v>983</v>
      </c>
    </row>
    <row r="8" spans="1:7" s="46" customFormat="1" ht="18" customHeight="1">
      <c r="A8" s="74" t="s">
        <v>7</v>
      </c>
      <c r="B8" s="87">
        <v>709</v>
      </c>
      <c r="C8" s="87">
        <v>1320</v>
      </c>
      <c r="D8" s="87">
        <v>75</v>
      </c>
      <c r="E8" s="87">
        <v>490</v>
      </c>
      <c r="F8" s="87">
        <v>30</v>
      </c>
      <c r="G8" s="87">
        <v>397</v>
      </c>
    </row>
    <row r="9" spans="1:7" s="46" customFormat="1" ht="18" customHeight="1">
      <c r="A9" s="75" t="s">
        <v>26</v>
      </c>
      <c r="B9" s="88"/>
      <c r="C9" s="88"/>
      <c r="D9" s="88"/>
      <c r="E9" s="88">
        <v>3</v>
      </c>
      <c r="F9" s="88"/>
      <c r="G9" s="88">
        <v>36</v>
      </c>
    </row>
    <row r="10" spans="1:7" ht="22.5">
      <c r="A10" s="73" t="s">
        <v>32</v>
      </c>
      <c r="B10" s="87">
        <v>0</v>
      </c>
      <c r="C10" s="87">
        <v>0</v>
      </c>
      <c r="D10" s="87">
        <v>0</v>
      </c>
      <c r="E10" s="87">
        <v>0</v>
      </c>
      <c r="F10" s="87">
        <v>0</v>
      </c>
      <c r="G10" s="87">
        <v>7</v>
      </c>
    </row>
    <row r="11" spans="1:7" ht="22.5">
      <c r="A11" s="74" t="s">
        <v>36</v>
      </c>
      <c r="B11" s="87">
        <v>0</v>
      </c>
      <c r="C11" s="87">
        <v>1</v>
      </c>
      <c r="D11" s="87">
        <v>0</v>
      </c>
      <c r="E11" s="87">
        <v>0</v>
      </c>
      <c r="F11" s="87">
        <v>0</v>
      </c>
      <c r="G11" s="87">
        <v>5</v>
      </c>
    </row>
    <row r="12" spans="1:7" ht="22.5">
      <c r="A12" s="75" t="s">
        <v>22</v>
      </c>
      <c r="B12" s="87">
        <v>0</v>
      </c>
      <c r="C12" s="87">
        <v>0</v>
      </c>
      <c r="D12" s="87">
        <v>0</v>
      </c>
      <c r="E12" s="87">
        <v>0</v>
      </c>
      <c r="F12" s="87">
        <v>0</v>
      </c>
      <c r="G12" s="87">
        <v>12</v>
      </c>
    </row>
    <row r="13" spans="1:7">
      <c r="B13">
        <f t="shared" ref="B13:G13" si="0">SUM(B4:B12)</f>
        <v>1746</v>
      </c>
      <c r="C13">
        <f t="shared" si="0"/>
        <v>3712</v>
      </c>
      <c r="D13">
        <f t="shared" si="0"/>
        <v>125</v>
      </c>
      <c r="E13">
        <f t="shared" si="0"/>
        <v>1137</v>
      </c>
      <c r="F13">
        <f t="shared" si="0"/>
        <v>284</v>
      </c>
      <c r="G13">
        <f t="shared" si="0"/>
        <v>2510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Personnel-Gender &amp; Race</vt:lpstr>
      <vt:lpstr>Data for Chart</vt:lpstr>
      <vt:lpstr>'Personnel-Gender &amp; Race'!Print_Area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2025-03-04T16:04:54Z</cp:lastPrinted>
  <dcterms:created xsi:type="dcterms:W3CDTF">1998-11-25T18:16:05Z</dcterms:created>
  <dcterms:modified xsi:type="dcterms:W3CDTF">2025-03-04T20:41:14Z</dcterms:modified>
</cp:coreProperties>
</file>