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5B786243-20BC-4912-8437-673865AEEA41}" xr6:coauthVersionLast="47" xr6:coauthVersionMax="47" xr10:uidLastSave="{00000000-0000-0000-0000-000000000000}"/>
  <bookViews>
    <workbookView xWindow="32370" yWindow="255" windowWidth="21600" windowHeight="16860" xr2:uid="{00000000-000D-0000-FFFF-FFFF00000000}"/>
  </bookViews>
  <sheets>
    <sheet name="Peer T&amp;Fs Comparison_New Peers" sheetId="4" r:id="rId1"/>
    <sheet name="Data for Graph" sheetId="7" state="hidden" r:id="rId2"/>
    <sheet name="Peer T&amp;F Compare" sheetId="2" state="hidden" r:id="rId3"/>
  </sheets>
  <definedNames>
    <definedName name="_xlnm.Print_Area" localSheetId="2">'Peer T&amp;F Compare'!$A$1:$M$43</definedName>
    <definedName name="_xlnm.Print_Area" localSheetId="0">'Peer T&amp;Fs Comparison_New Peers'!$A$1:$G$47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19" i="4"/>
  <c r="D20" i="4"/>
  <c r="D19" i="4"/>
  <c r="C20" i="4"/>
  <c r="C19" i="4"/>
  <c r="B28" i="7" l="1"/>
  <c r="B29" i="7"/>
  <c r="B43" i="7"/>
  <c r="B44" i="7"/>
  <c r="H44" i="7" l="1"/>
  <c r="G44" i="7"/>
  <c r="F44" i="7"/>
  <c r="E44" i="7"/>
  <c r="D44" i="7"/>
  <c r="C44" i="7"/>
  <c r="H43" i="7"/>
  <c r="G43" i="7"/>
  <c r="F43" i="7"/>
  <c r="E43" i="7"/>
  <c r="D43" i="7"/>
  <c r="C43" i="7"/>
  <c r="H29" i="7"/>
  <c r="G29" i="7"/>
  <c r="F29" i="7"/>
  <c r="E29" i="7"/>
  <c r="D29" i="7"/>
  <c r="C29" i="7"/>
  <c r="H28" i="7"/>
  <c r="G28" i="7"/>
  <c r="F28" i="7"/>
  <c r="E28" i="7"/>
  <c r="D28" i="7"/>
  <c r="C28" i="7"/>
  <c r="C19" i="2" l="1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B19" i="2"/>
  <c r="B20" i="2"/>
</calcChain>
</file>

<file path=xl/sharedStrings.xml><?xml version="1.0" encoding="utf-8"?>
<sst xmlns="http://schemas.openxmlformats.org/spreadsheetml/2006/main" count="156" uniqueCount="67">
  <si>
    <t>Inst Name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</si>
  <si>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</si>
  <si>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</si>
  <si>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</si>
  <si>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</si>
  <si>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</si>
  <si>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</si>
  <si>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</si>
  <si>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</si>
  <si>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</si>
  <si>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</si>
  <si>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</si>
  <si>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</si>
  <si>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Illinois</t>
  </si>
  <si>
    <t>Undergraduate</t>
  </si>
  <si>
    <t>Resident</t>
  </si>
  <si>
    <t>Iowa State</t>
  </si>
  <si>
    <t>Michigan State</t>
  </si>
  <si>
    <t>Minnesota</t>
  </si>
  <si>
    <t>Ohio State</t>
  </si>
  <si>
    <t>Penn State</t>
  </si>
  <si>
    <t>Purdue</t>
  </si>
  <si>
    <t>Texas A&amp;M</t>
  </si>
  <si>
    <t>UC Davis</t>
  </si>
  <si>
    <t>Wisconsin</t>
  </si>
  <si>
    <t>Ave</t>
  </si>
  <si>
    <t>Peer Average</t>
  </si>
  <si>
    <t>2012-
2013</t>
  </si>
  <si>
    <t>2013-
2014</t>
  </si>
  <si>
    <t>2014-
2015</t>
  </si>
  <si>
    <t>2015-
2016</t>
  </si>
  <si>
    <t>2016-
2017</t>
  </si>
  <si>
    <t>2017-
2018</t>
  </si>
  <si>
    <t>Iowa State University</t>
  </si>
  <si>
    <t>Peer Median</t>
  </si>
  <si>
    <t>North Carolina State</t>
  </si>
  <si>
    <t>Tuition and Required Fees; Peer Comparison</t>
  </si>
  <si>
    <t>UNIVERSITY</t>
  </si>
  <si>
    <t>Academic Year</t>
  </si>
  <si>
    <t>Michigan State University</t>
  </si>
  <si>
    <t>2018-
2019</t>
  </si>
  <si>
    <t xml:space="preserve">  Iowa State University figures are excluded in both calculations. </t>
  </si>
  <si>
    <t>Purdue University</t>
  </si>
  <si>
    <t>2022-2023</t>
  </si>
  <si>
    <t xml:space="preserve"> Peers Listed by Current Academic Year Costs</t>
  </si>
  <si>
    <t>2023-2024</t>
  </si>
  <si>
    <t>2024-2025</t>
  </si>
  <si>
    <t>2025-2026</t>
  </si>
  <si>
    <t>2026-2027</t>
  </si>
  <si>
    <t>Virginia Tech</t>
  </si>
  <si>
    <t>University of Missouri</t>
  </si>
  <si>
    <t>Oklahoma State University</t>
  </si>
  <si>
    <t>Colorado State University</t>
  </si>
  <si>
    <t>Kansas State University</t>
  </si>
  <si>
    <t>University of Nebraska</t>
  </si>
  <si>
    <t>Oregon State University</t>
  </si>
  <si>
    <t>North Carolina State University</t>
  </si>
  <si>
    <r>
      <t>2022-2023</t>
    </r>
    <r>
      <rPr>
        <vertAlign val="superscript"/>
        <sz val="11"/>
        <rFont val="Univers 45 Light"/>
      </rPr>
      <t>1</t>
    </r>
  </si>
  <si>
    <r>
      <rPr>
        <vertAlign val="superscript"/>
        <sz val="9"/>
        <rFont val="Univers LT Std 55"/>
        <family val="2"/>
      </rPr>
      <t>2</t>
    </r>
    <r>
      <rPr>
        <vertAlign val="superscript"/>
        <sz val="8"/>
        <rFont val="Univers LT Std 55"/>
        <family val="2"/>
      </rPr>
      <t xml:space="preserve"> </t>
    </r>
    <r>
      <rPr>
        <sz val="8"/>
        <rFont val="Univers LT Std 55"/>
        <family val="2"/>
      </rPr>
      <t xml:space="preserve">Median and mean (average) are based on the general tuition and fees charged by each institution. </t>
    </r>
  </si>
  <si>
    <r>
      <rPr>
        <vertAlign val="superscript"/>
        <sz val="9"/>
        <rFont val="Univers LT Std 55"/>
        <family val="2"/>
      </rPr>
      <t>1</t>
    </r>
    <r>
      <rPr>
        <vertAlign val="superscript"/>
        <sz val="8"/>
        <rFont val="Univers LT Std 55"/>
        <family val="2"/>
      </rPr>
      <t xml:space="preserve"> </t>
    </r>
    <r>
      <rPr>
        <sz val="8"/>
        <rFont val="Univers LT Std 55"/>
        <family val="2"/>
      </rPr>
      <t>In 2023, the Iowa Board of Regents approved new university peers for Iowa State University.</t>
    </r>
  </si>
  <si>
    <t xml:space="preserve"> Office of Institutional Research</t>
  </si>
  <si>
    <t xml:space="preserve"> (Source: University of Missouri Tuition &amp; Fees Survey (AAUDE) and Institutions' websites or contacts.)</t>
  </si>
  <si>
    <t xml:space="preserve"> Last Updated: 10/22/2024</t>
  </si>
  <si>
    <t>Tuition and Required Fees: Resident Undergraduate NEW Peer</t>
  </si>
  <si>
    <t>Comparison</t>
  </si>
  <si>
    <r>
      <t>Peer Mean</t>
    </r>
    <r>
      <rPr>
        <vertAlign val="superscript"/>
        <sz val="10"/>
        <color theme="1"/>
        <rFont val="Univers Light"/>
        <family val="2"/>
      </rPr>
      <t>2</t>
    </r>
  </si>
  <si>
    <r>
      <t>Peer Median</t>
    </r>
    <r>
      <rPr>
        <vertAlign val="superscript"/>
        <sz val="10"/>
        <color theme="1"/>
        <rFont val="Univers Light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</si>
</sst>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;\([$$-409]#,##0.00\)"/>
    <numFmt numFmtId="165" formatCode="&quot;$&quot;#,##0"/>
    <numFmt numFmtId="166" formatCode="&quot;$&quot;??,??0"/>
    <numFmt numFmtId="167" formatCode="[$$-409]#,##0_);\([$$-409]#,##0\)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555555"/>
      <name val="Arial"/>
      <family val="2"/>
    </font>
    <font>
      <b/>
      <sz val="8"/>
      <color rgb="FF555555"/>
      <name val="Arial"/>
      <family val="2"/>
    </font>
    <font>
      <sz val="9"/>
      <color rgb="FF555555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000000"/>
      <name val="Arial"/>
      <family val="2"/>
    </font>
    <font>
      <i/>
      <sz val="10"/>
      <color theme="1"/>
      <name val="Times New Roman"/>
      <family val="1"/>
    </font>
    <font>
      <i/>
      <sz val="10"/>
      <name val="Berkeley"/>
      <family val="1"/>
    </font>
    <font>
      <sz val="10"/>
      <name val="Berkeley Italic"/>
    </font>
    <font>
      <b/>
      <sz val="10"/>
      <name val="Univers 45 Light"/>
      <family val="2"/>
    </font>
    <font>
      <sz val="8"/>
      <color rgb="FFFF0000"/>
      <name val="Arial"/>
      <family val="2"/>
    </font>
    <font>
      <b/>
      <sz val="9"/>
      <color rgb="FF555555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Univers LT Std 55"/>
      <family val="2"/>
    </font>
    <font>
      <b/>
      <sz val="10"/>
      <color theme="1"/>
      <name val="Univers LT Std 55"/>
      <family val="2"/>
    </font>
    <font>
      <sz val="10"/>
      <color theme="1"/>
      <name val="Univers LT Std 55"/>
      <family val="2"/>
    </font>
    <font>
      <b/>
      <sz val="10"/>
      <color theme="1"/>
      <name val="Univers 45 Light"/>
      <family val="2"/>
    </font>
    <font>
      <sz val="10"/>
      <name val="Arial"/>
      <family val="2"/>
    </font>
    <font>
      <i/>
      <sz val="9"/>
      <name val="Berkeley"/>
      <family val="1"/>
    </font>
    <font>
      <sz val="9"/>
      <color theme="1"/>
      <name val="Univers LT Std 55"/>
      <family val="2"/>
    </font>
    <font>
      <b/>
      <sz val="9"/>
      <color theme="1"/>
      <name val="Univers 45 Light"/>
      <family val="2"/>
    </font>
    <font>
      <b/>
      <sz val="9"/>
      <color theme="1"/>
      <name val="Univers LT Std 55"/>
      <family val="2"/>
    </font>
    <font>
      <vertAlign val="superscript"/>
      <sz val="9"/>
      <name val="Univers LT Std 55"/>
      <family val="2"/>
    </font>
    <font>
      <b/>
      <sz val="10"/>
      <color theme="1"/>
      <name val="Univers LT Std 45 Light"/>
      <family val="2"/>
    </font>
    <font>
      <sz val="8"/>
      <name val="Univers LT Std 55"/>
      <family val="2"/>
    </font>
    <font>
      <vertAlign val="superscript"/>
      <sz val="8"/>
      <name val="Univers LT Std 55"/>
      <family val="2"/>
    </font>
    <font>
      <b/>
      <sz val="10"/>
      <color rgb="FF555555"/>
      <name val="Arial"/>
      <family val="2"/>
    </font>
    <font>
      <sz val="10"/>
      <color rgb="FF555555"/>
      <name val="Arial"/>
      <family val="2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vertAlign val="superscript"/>
      <sz val="11"/>
      <name val="Univers 45 Light"/>
    </font>
    <font>
      <sz val="8"/>
      <name val="Calibri"/>
      <family val="2"/>
      <scheme val="minor"/>
    </font>
    <font>
      <b/>
      <sz val="10"/>
      <color rgb="FFFFCC00"/>
      <name val="Univers LT Std 45 Light"/>
      <family val="2"/>
    </font>
    <font>
      <sz val="10"/>
      <name val="Univers LT Std 55"/>
      <family val="2"/>
    </font>
    <font>
      <b/>
      <sz val="10"/>
      <color theme="1"/>
      <name val="Univers Light"/>
      <family val="2"/>
    </font>
    <font>
      <vertAlign val="superscript"/>
      <sz val="10"/>
      <color theme="1"/>
      <name val="Univers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84">
    <xf numFmtId="0" fontId="0" fillId="0" borderId="0" xfId="0"/>
    <xf numFmtId="164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left" vertical="top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quotePrefix="1" applyFont="1" applyAlignment="1">
      <alignment horizontal="left" vertical="top"/>
    </xf>
    <xf numFmtId="164" fontId="1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/>
    </xf>
    <xf numFmtId="164" fontId="14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horizontal="left" vertical="top"/>
    </xf>
    <xf numFmtId="164" fontId="14" fillId="0" borderId="1" xfId="0" applyNumberFormat="1" applyFont="1" applyBorder="1"/>
    <xf numFmtId="0" fontId="3" fillId="2" borderId="0" xfId="0" quotePrefix="1" applyFont="1" applyFill="1" applyAlignment="1">
      <alignment horizontal="left"/>
    </xf>
    <xf numFmtId="0" fontId="3" fillId="2" borderId="0" xfId="0" quotePrefix="1" applyFont="1" applyFill="1" applyAlignment="1">
      <alignment horizontal="center"/>
    </xf>
    <xf numFmtId="0" fontId="2" fillId="2" borderId="0" xfId="0" quotePrefix="1" applyFont="1" applyFill="1" applyAlignment="1">
      <alignment horizontal="left" vertical="top"/>
    </xf>
    <xf numFmtId="16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164" fontId="5" fillId="2" borderId="0" xfId="0" applyNumberFormat="1" applyFont="1" applyFill="1"/>
    <xf numFmtId="165" fontId="15" fillId="0" borderId="0" xfId="0" applyNumberFormat="1" applyFont="1"/>
    <xf numFmtId="0" fontId="11" fillId="0" borderId="0" xfId="0" applyFont="1" applyAlignment="1">
      <alignment horizontal="center" vertical="center"/>
    </xf>
    <xf numFmtId="165" fontId="17" fillId="0" borderId="0" xfId="0" quotePrefix="1" applyNumberFormat="1" applyFont="1" applyAlignment="1">
      <alignment horizontal="left" vertical="top"/>
    </xf>
    <xf numFmtId="165" fontId="1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5" fontId="16" fillId="0" borderId="0" xfId="0" applyNumberFormat="1" applyFont="1" applyAlignment="1">
      <alignment horizontal="left" vertical="top"/>
    </xf>
    <xf numFmtId="165" fontId="17" fillId="0" borderId="0" xfId="0" quotePrefix="1" applyNumberFormat="1" applyFont="1" applyAlignment="1">
      <alignment horizontal="left" vertical="center"/>
    </xf>
    <xf numFmtId="166" fontId="17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left" vertical="top"/>
    </xf>
    <xf numFmtId="165" fontId="23" fillId="0" borderId="0" xfId="0" applyNumberFormat="1" applyFont="1" applyAlignment="1">
      <alignment horizontal="center"/>
    </xf>
    <xf numFmtId="165" fontId="17" fillId="4" borderId="0" xfId="0" quotePrefix="1" applyNumberFormat="1" applyFont="1" applyFill="1" applyAlignment="1">
      <alignment horizontal="left" vertical="center"/>
    </xf>
    <xf numFmtId="166" fontId="17" fillId="4" borderId="0" xfId="0" applyNumberFormat="1" applyFont="1" applyFill="1" applyAlignment="1">
      <alignment horizontal="center" vertical="center"/>
    </xf>
    <xf numFmtId="0" fontId="21" fillId="0" borderId="0" xfId="0" applyFont="1"/>
    <xf numFmtId="0" fontId="3" fillId="0" borderId="0" xfId="0" quotePrefix="1" applyFont="1" applyAlignment="1">
      <alignment horizontal="center" wrapText="1"/>
    </xf>
    <xf numFmtId="165" fontId="25" fillId="0" borderId="0" xfId="0" applyNumberFormat="1" applyFont="1" applyAlignment="1">
      <alignment horizontal="left" vertical="center"/>
    </xf>
    <xf numFmtId="165" fontId="2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0" fillId="0" borderId="0" xfId="0" applyFont="1"/>
    <xf numFmtId="165" fontId="26" fillId="3" borderId="0" xfId="1" applyNumberFormat="1" applyFont="1" applyFill="1" applyAlignment="1">
      <alignment horizontal="left" wrapText="1"/>
    </xf>
    <xf numFmtId="165" fontId="26" fillId="3" borderId="0" xfId="1" applyNumberFormat="1" applyFont="1" applyFill="1"/>
    <xf numFmtId="165" fontId="26" fillId="3" borderId="0" xfId="1" applyNumberFormat="1" applyFont="1" applyFill="1" applyAlignment="1">
      <alignment vertical="top"/>
    </xf>
    <xf numFmtId="165" fontId="26" fillId="3" borderId="0" xfId="1" applyNumberFormat="1" applyFont="1" applyFill="1" applyAlignment="1">
      <alignment horizontal="left" vertical="top" wrapText="1"/>
    </xf>
    <xf numFmtId="0" fontId="21" fillId="0" borderId="0" xfId="0" applyFont="1" applyAlignment="1">
      <alignment vertical="top"/>
    </xf>
    <xf numFmtId="0" fontId="28" fillId="0" borderId="3" xfId="0" quotePrefix="1" applyFont="1" applyBorder="1" applyAlignment="1">
      <alignment horizontal="left"/>
    </xf>
    <xf numFmtId="0" fontId="30" fillId="0" borderId="0" xfId="0" applyFont="1"/>
    <xf numFmtId="164" fontId="31" fillId="0" borderId="0" xfId="0" applyNumberFormat="1" applyFont="1"/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top"/>
    </xf>
    <xf numFmtId="165" fontId="34" fillId="5" borderId="0" xfId="0" quotePrefix="1" applyNumberFormat="1" applyFont="1" applyFill="1" applyAlignment="1">
      <alignment horizontal="left" vertical="center"/>
    </xf>
    <xf numFmtId="166" fontId="34" fillId="5" borderId="0" xfId="0" applyNumberFormat="1" applyFont="1" applyFill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0" fontId="29" fillId="0" borderId="2" xfId="0" quotePrefix="1" applyFont="1" applyBorder="1" applyAlignment="1">
      <alignment horizontal="left" vertical="center"/>
    </xf>
    <xf numFmtId="0" fontId="29" fillId="0" borderId="3" xfId="0" quotePrefix="1" applyFont="1" applyBorder="1" applyAlignment="1">
      <alignment horizontal="left" vertical="center"/>
    </xf>
    <xf numFmtId="0" fontId="28" fillId="0" borderId="1" xfId="0" quotePrefix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 vertical="center"/>
    </xf>
    <xf numFmtId="165" fontId="17" fillId="0" borderId="1" xfId="0" quotePrefix="1" applyNumberFormat="1" applyFont="1" applyBorder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18" fillId="0" borderId="0" xfId="0" applyFont="1"/>
    <xf numFmtId="166" fontId="35" fillId="4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5" fontId="36" fillId="0" borderId="0" xfId="0" applyNumberFormat="1" applyFont="1" applyAlignment="1">
      <alignment horizontal="left"/>
    </xf>
    <xf numFmtId="0" fontId="0" fillId="0" borderId="0" xfId="0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FCC00"/>
      <color rgb="FFFFDC47"/>
      <color rgb="FFFFBF09"/>
      <color rgb="FFFFCC66"/>
      <color rgb="FFD60000"/>
      <color rgb="FFEAAD00"/>
      <color rgb="FFCC9900"/>
      <color rgb="FFEB1903"/>
      <color rgb="FFC8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New BOR</a:t>
            </a:r>
            <a:r>
              <a:rPr lang="en-US" b="1" baseline="0">
                <a:solidFill>
                  <a:sysClr val="windowText" lastClr="000000"/>
                </a:solidFill>
              </a:rPr>
              <a:t> Peer Tuition &amp; Fees Comparison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649297826914945"/>
          <c:y val="4.4904193311795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33132198042564"/>
          <c:y val="0.16521512838776051"/>
          <c:w val="0.81044279013216181"/>
          <c:h val="0.63875835789834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Graph'!$A$61</c:f>
              <c:strCache>
                <c:ptCount val="1"/>
                <c:pt idx="0">
                  <c:v>Iowa State University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Graph'!$B$60:$F$60</c15:sqref>
                  </c15:fullRef>
                </c:ext>
              </c:extLst>
              <c:f>'Data for Graph'!$B$60:$D$60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Graph'!$B$61:$F$61</c15:sqref>
                  </c15:fullRef>
                </c:ext>
              </c:extLst>
              <c:f>'Data for Graph'!$B$61:$D$61</c:f>
              <c:numCache>
                <c:formatCode>[$$-409]#,##0_);\([$$-409]#,##0\)</c:formatCode>
                <c:ptCount val="3"/>
                <c:pt idx="0">
                  <c:v>10133</c:v>
                </c:pt>
                <c:pt idx="1">
                  <c:v>10496.9</c:v>
                </c:pt>
                <c:pt idx="2">
                  <c:v>10786.9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A-4894-B322-0F7D59596F24}"/>
            </c:ext>
          </c:extLst>
        </c:ser>
        <c:ser>
          <c:idx val="1"/>
          <c:order val="1"/>
          <c:tx>
            <c:strRef>
              <c:f>'Data for Graph'!$A$62</c:f>
              <c:strCache>
                <c:ptCount val="1"/>
                <c:pt idx="0">
                  <c:v>Peer Average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Graph'!$B$60:$F$60</c15:sqref>
                  </c15:fullRef>
                </c:ext>
              </c:extLst>
              <c:f>'Data for Graph'!$B$60:$D$60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Graph'!$B$62:$F$62</c15:sqref>
                  </c15:fullRef>
                </c:ext>
              </c:extLst>
              <c:f>'Data for Graph'!$B$62:$D$62</c:f>
              <c:numCache>
                <c:formatCode>[$$-409]#,##0_);\([$$-409]#,##0\)</c:formatCode>
                <c:ptCount val="3"/>
                <c:pt idx="0">
                  <c:v>12088.42</c:v>
                </c:pt>
                <c:pt idx="1">
                  <c:v>12603.07</c:v>
                </c:pt>
                <c:pt idx="2">
                  <c:v>12931.630000000001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A-4894-B322-0F7D5959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8"/>
        <c:axId val="697944216"/>
        <c:axId val="697940280"/>
      </c:barChart>
      <c:catAx>
        <c:axId val="6979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40280"/>
        <c:crosses val="autoZero"/>
        <c:auto val="1"/>
        <c:lblAlgn val="ctr"/>
        <c:lblOffset val="100"/>
        <c:noMultiLvlLbl val="0"/>
      </c:catAx>
      <c:valAx>
        <c:axId val="697940280"/>
        <c:scaling>
          <c:orientation val="minMax"/>
          <c:max val="14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_);\([$$-409]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4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66223967491039"/>
          <c:y val="0.89176831041485383"/>
          <c:w val="0.56359123703682956"/>
          <c:h val="7.044074734631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13725453739771"/>
          <c:y val="5.1366290669769062E-2"/>
          <c:w val="0.82002110273405904"/>
          <c:h val="0.801961759598037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BD-4D84-AAE7-0914BEBA713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5BD-4D84-AAE7-0914BEBA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-18"/>
        <c:axId val="246306424"/>
        <c:axId val="246307992"/>
      </c:barChart>
      <c:catAx>
        <c:axId val="246306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246307992"/>
        <c:crosses val="autoZero"/>
        <c:auto val="1"/>
        <c:lblAlgn val="ctr"/>
        <c:lblOffset val="100"/>
        <c:noMultiLvlLbl val="0"/>
      </c:catAx>
      <c:valAx>
        <c:axId val="24630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/>
                  <a:t>Tuition &amp; Required Fees</a:t>
                </a:r>
              </a:p>
            </c:rich>
          </c:tx>
          <c:layout>
            <c:manualLayout>
              <c:xMode val="edge"/>
              <c:yMode val="edge"/>
              <c:x val="0.4470217565779484"/>
              <c:y val="0.94189555267047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[$$-409]#,##0_);\([$$-409]#,##0\)" sourceLinked="0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24630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15461393772077"/>
          <c:y val="0.12216401975176831"/>
          <c:w val="0.18641151261051045"/>
          <c:h val="0.14134655307917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5875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Univers LT Std 45 Light" panose="020B0403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19177</xdr:colOff>
      <xdr:row>0</xdr:row>
      <xdr:rowOff>63038</xdr:rowOff>
    </xdr:from>
    <xdr:to>
      <xdr:col>7</xdr:col>
      <xdr:colOff>0</xdr:colOff>
      <xdr:row>1</xdr:row>
      <xdr:rowOff>25978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6766B38-7E17-4697-AF5F-DC99AB489C51}"/>
            </a:ext>
          </a:extLst>
        </xdr:cNvPr>
        <xdr:cNvGrpSpPr/>
      </xdr:nvGrpSpPr>
      <xdr:grpSpPr>
        <a:xfrm>
          <a:off x="19177" y="63038"/>
          <a:ext cx="6275982" cy="153440"/>
          <a:chOff x="247" y="54447"/>
          <a:chExt cx="6893408" cy="136226"/>
        </a:xfrm>
      </xdr:grpSpPr>
      <xdr:pic>
        <xdr:nvPicPr>
          <xdr:cNvPr id="3" name="Picture 13">
            <a:extLst>
              <a:ext uri="{FF2B5EF4-FFF2-40B4-BE49-F238E27FC236}">
                <a16:creationId xmlns:a16="http://schemas.microsoft.com/office/drawing/2014/main" id="{0A23A42E-A58C-C5F9-87F7-D7FC934A9A4D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978" y="54447"/>
            <a:ext cx="1041328" cy="88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3F267949-75B8-E992-07BA-9C39B1884868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7" y="190673"/>
            <a:ext cx="689340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38100</xdr:colOff>
      <xdr:row>24</xdr:row>
      <xdr:rowOff>161925</xdr:rowOff>
    </xdr:from>
    <xdr:to>
      <xdr:col>5</xdr:col>
      <xdr:colOff>314325</xdr:colOff>
      <xdr:row>26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A0F4B8-96FB-4A5A-9902-D9A941BF80AF}"/>
            </a:ext>
          </a:extLst>
        </xdr:cNvPr>
        <xdr:cNvSpPr txBox="1"/>
      </xdr:nvSpPr>
      <xdr:spPr>
        <a:xfrm>
          <a:off x="4701540" y="4970145"/>
          <a:ext cx="276225" cy="24193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Univers LT Std 45 Light" panose="020B0403020202020204" pitchFamily="34" charset="0"/>
            </a:rPr>
            <a:t>$</a:t>
          </a:r>
        </a:p>
      </xdr:txBody>
    </xdr:sp>
    <xdr:clientData/>
  </xdr:twoCellAnchor>
  <xdr:twoCellAnchor>
    <xdr:from>
      <xdr:col>6</xdr:col>
      <xdr:colOff>38100</xdr:colOff>
      <xdr:row>24</xdr:row>
      <xdr:rowOff>161925</xdr:rowOff>
    </xdr:from>
    <xdr:to>
      <xdr:col>6</xdr:col>
      <xdr:colOff>314325</xdr:colOff>
      <xdr:row>26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9A4E697-ED8B-4DBF-800E-30C299B90463}"/>
            </a:ext>
          </a:extLst>
        </xdr:cNvPr>
        <xdr:cNvSpPr txBox="1"/>
      </xdr:nvSpPr>
      <xdr:spPr>
        <a:xfrm>
          <a:off x="6563591" y="4955598"/>
          <a:ext cx="276225" cy="236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Univers LT Std 45 Light" panose="020B0403020202020204" pitchFamily="34" charset="0"/>
            </a:rPr>
            <a:t>$</a:t>
          </a:r>
        </a:p>
      </xdr:txBody>
    </xdr:sp>
    <xdr:clientData/>
  </xdr:twoCellAnchor>
  <xdr:twoCellAnchor>
    <xdr:from>
      <xdr:col>1</xdr:col>
      <xdr:colOff>207817</xdr:colOff>
      <xdr:row>21</xdr:row>
      <xdr:rowOff>95250</xdr:rowOff>
    </xdr:from>
    <xdr:to>
      <xdr:col>6</xdr:col>
      <xdr:colOff>554182</xdr:colOff>
      <xdr:row>39</xdr:row>
      <xdr:rowOff>147205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BCCBA0-AAAB-4679-A6F8-966F1C5F6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21</xdr:row>
      <xdr:rowOff>22860</xdr:rowOff>
    </xdr:from>
    <xdr:to>
      <xdr:col>12</xdr:col>
      <xdr:colOff>861060</xdr:colOff>
      <xdr:row>40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view="pageBreakPreview" zoomScale="110" zoomScaleNormal="100" zoomScaleSheetLayoutView="110" workbookViewId="0">
      <selection activeCell="H1" sqref="H1"/>
    </sheetView>
  </sheetViews>
  <sheetFormatPr defaultRowHeight="15"/>
  <cols>
    <col min="1" max="1" width="1" customWidth="1"/>
    <col min="2" max="2" width="29.7109375" customWidth="1"/>
    <col min="3" max="7" width="12.7109375" customWidth="1"/>
  </cols>
  <sheetData>
    <row r="1" spans="1:7">
      <c r="B1" s="9"/>
    </row>
    <row r="2" spans="1:7" ht="24" customHeight="1">
      <c r="A2" s="78" t="s">
        <v>63</v>
      </c>
      <c r="B2" s="78"/>
      <c r="C2" s="78"/>
      <c r="D2" s="78"/>
      <c r="E2" s="78"/>
      <c r="F2" s="78"/>
      <c r="G2" s="52"/>
    </row>
    <row r="3" spans="1:7" s="81" customFormat="1" ht="18">
      <c r="A3" s="79" t="s">
        <v>64</v>
      </c>
      <c r="B3" s="79"/>
      <c r="C3" s="79"/>
      <c r="D3" s="79"/>
      <c r="E3" s="79"/>
      <c r="F3" s="79"/>
      <c r="G3" s="80"/>
    </row>
    <row r="4" spans="1:7">
      <c r="A4" s="11" t="s">
        <v>44</v>
      </c>
      <c r="B4" s="11"/>
      <c r="C4" s="11"/>
      <c r="D4" s="11"/>
      <c r="E4" s="62"/>
      <c r="F4" s="62"/>
      <c r="G4" s="62"/>
    </row>
    <row r="5" spans="1:7" ht="7.9" customHeight="1">
      <c r="B5" s="12"/>
    </row>
    <row r="6" spans="1:7" s="14" customFormat="1" ht="7.9" customHeight="1">
      <c r="B6" s="13"/>
    </row>
    <row r="7" spans="1:7" s="17" customFormat="1" ht="19.149999999999999" customHeight="1">
      <c r="A7" s="15" t="s">
        <v>37</v>
      </c>
      <c r="B7" s="15"/>
      <c r="C7" s="63" t="s">
        <v>57</v>
      </c>
      <c r="D7" s="16" t="s">
        <v>45</v>
      </c>
      <c r="E7" s="16" t="s">
        <v>46</v>
      </c>
      <c r="F7" s="16" t="s">
        <v>47</v>
      </c>
      <c r="G7" s="16" t="s">
        <v>48</v>
      </c>
    </row>
    <row r="8" spans="1:7" s="36" customFormat="1" ht="18" customHeight="1">
      <c r="A8" s="39"/>
      <c r="B8" s="38" t="s">
        <v>39</v>
      </c>
      <c r="C8" s="39">
        <v>15372</v>
      </c>
      <c r="D8" s="39">
        <v>15988</v>
      </c>
      <c r="E8" s="39">
        <v>16458</v>
      </c>
      <c r="F8" s="39"/>
      <c r="G8" s="39"/>
    </row>
    <row r="9" spans="1:7" s="36" customFormat="1" ht="18" customHeight="1">
      <c r="A9" s="46"/>
      <c r="B9" s="45" t="s">
        <v>49</v>
      </c>
      <c r="C9" s="46">
        <v>14666</v>
      </c>
      <c r="D9" s="46">
        <v>15476</v>
      </c>
      <c r="E9" s="46">
        <v>15950</v>
      </c>
      <c r="F9" s="46"/>
      <c r="G9" s="46"/>
    </row>
    <row r="10" spans="1:7" s="36" customFormat="1" ht="18" customHeight="1">
      <c r="A10" s="39"/>
      <c r="B10" s="38" t="s">
        <v>51</v>
      </c>
      <c r="C10" s="39">
        <v>14247</v>
      </c>
      <c r="D10" s="39">
        <v>13647</v>
      </c>
      <c r="E10" s="39">
        <v>13647</v>
      </c>
      <c r="F10" s="39"/>
      <c r="G10" s="39"/>
    </row>
    <row r="11" spans="1:7" s="36" customFormat="1" ht="18" customHeight="1">
      <c r="A11" s="46"/>
      <c r="B11" s="45" t="s">
        <v>55</v>
      </c>
      <c r="C11" s="76">
        <v>13248.78</v>
      </c>
      <c r="D11" s="76">
        <v>13809.36</v>
      </c>
      <c r="E11" s="76">
        <v>14534.76</v>
      </c>
      <c r="F11" s="46"/>
      <c r="G11" s="46"/>
    </row>
    <row r="12" spans="1:7" s="36" customFormat="1" ht="18" customHeight="1">
      <c r="A12" s="39"/>
      <c r="B12" s="38" t="s">
        <v>52</v>
      </c>
      <c r="C12" s="39">
        <v>12559.42</v>
      </c>
      <c r="D12" s="39">
        <v>13009.86</v>
      </c>
      <c r="E12" s="39">
        <v>13381.76</v>
      </c>
      <c r="F12" s="39"/>
      <c r="G12" s="39"/>
    </row>
    <row r="13" spans="1:7" s="36" customFormat="1" ht="18" customHeight="1">
      <c r="A13" s="46"/>
      <c r="B13" s="45" t="s">
        <v>50</v>
      </c>
      <c r="C13" s="46">
        <v>11603.36</v>
      </c>
      <c r="D13" s="46">
        <v>14122.48</v>
      </c>
      <c r="E13" s="46">
        <v>14829</v>
      </c>
      <c r="F13" s="46"/>
      <c r="G13" s="46"/>
    </row>
    <row r="14" spans="1:7" s="36" customFormat="1" ht="18" customHeight="1">
      <c r="A14" s="39"/>
      <c r="B14" s="38" t="s">
        <v>53</v>
      </c>
      <c r="C14" s="39">
        <v>10447.879999999999</v>
      </c>
      <c r="D14" s="39">
        <v>10942.08</v>
      </c>
      <c r="E14" s="39">
        <v>11221.08</v>
      </c>
      <c r="F14" s="39"/>
      <c r="G14" s="39"/>
    </row>
    <row r="15" spans="1:7" s="36" customFormat="1" ht="18" customHeight="1">
      <c r="A15" s="65"/>
      <c r="B15" s="64" t="s">
        <v>33</v>
      </c>
      <c r="C15" s="65">
        <v>10133</v>
      </c>
      <c r="D15" s="65">
        <v>10496.9</v>
      </c>
      <c r="E15" s="65">
        <v>10786.9</v>
      </c>
      <c r="F15" s="65"/>
      <c r="G15" s="65"/>
    </row>
    <row r="16" spans="1:7" s="36" customFormat="1" ht="18" customHeight="1">
      <c r="A16" s="39"/>
      <c r="B16" s="38" t="s">
        <v>42</v>
      </c>
      <c r="C16" s="39">
        <v>9992</v>
      </c>
      <c r="D16" s="39">
        <v>9992</v>
      </c>
      <c r="E16" s="39">
        <v>9992</v>
      </c>
      <c r="F16" s="39"/>
      <c r="G16" s="39"/>
    </row>
    <row r="17" spans="1:7" s="36" customFormat="1" ht="18" customHeight="1">
      <c r="A17" s="46"/>
      <c r="B17" s="45" t="s">
        <v>54</v>
      </c>
      <c r="C17" s="46">
        <v>9619.5</v>
      </c>
      <c r="D17" s="46">
        <v>9938.76</v>
      </c>
      <c r="E17" s="46">
        <v>10317.299999999999</v>
      </c>
      <c r="F17" s="46"/>
      <c r="G17" s="46"/>
    </row>
    <row r="18" spans="1:7" s="36" customFormat="1" ht="18" customHeight="1">
      <c r="A18" s="71"/>
      <c r="B18" s="72" t="s">
        <v>56</v>
      </c>
      <c r="C18" s="71">
        <v>9128.26</v>
      </c>
      <c r="D18" s="71">
        <v>9105.16</v>
      </c>
      <c r="E18" s="71">
        <v>8985.4</v>
      </c>
      <c r="F18" s="71"/>
      <c r="G18" s="71"/>
    </row>
    <row r="19" spans="1:7" s="75" customFormat="1" ht="18" customHeight="1">
      <c r="A19" s="82" t="s">
        <v>65</v>
      </c>
      <c r="B19" s="73"/>
      <c r="C19" s="74">
        <f>AVERAGE((C8:C14),(C16:C18))</f>
        <v>12088.42</v>
      </c>
      <c r="D19" s="74">
        <f>AVERAGE((D8:D14),(D16:D18))</f>
        <v>12603.07</v>
      </c>
      <c r="E19" s="74">
        <f>AVERAGE((E8:E14),(E16:E18))</f>
        <v>12931.630000000001</v>
      </c>
      <c r="F19" s="74"/>
      <c r="G19" s="74"/>
    </row>
    <row r="20" spans="1:7" s="75" customFormat="1" ht="14.45" customHeight="1">
      <c r="A20" s="82" t="s">
        <v>66</v>
      </c>
      <c r="B20" s="73"/>
      <c r="C20" s="74">
        <f>MEDIAN((C8:C14),(C16:C18))</f>
        <v>12081.39</v>
      </c>
      <c r="D20" s="74">
        <f>MEDIAN((D8:D14),(D16:D18))</f>
        <v>13328.43</v>
      </c>
      <c r="E20" s="74">
        <f>MEDIAN((E8:E14),(E16:E18))</f>
        <v>13514.380000000001</v>
      </c>
      <c r="F20" s="74"/>
      <c r="G20" s="74"/>
    </row>
    <row r="21" spans="1:7" s="36" customFormat="1" ht="14.25" customHeight="1">
      <c r="A21" s="35"/>
      <c r="B21" s="49"/>
      <c r="C21" s="50"/>
      <c r="D21" s="50"/>
      <c r="E21" s="50"/>
      <c r="F21" s="50"/>
      <c r="G21" s="50"/>
    </row>
    <row r="22" spans="1:7" s="41" customFormat="1" ht="15" customHeight="1">
      <c r="A22" s="42"/>
      <c r="B22" s="43"/>
      <c r="C22" s="44"/>
      <c r="D22" s="44"/>
      <c r="E22" s="44"/>
      <c r="F22" s="44"/>
      <c r="G22" s="44"/>
    </row>
    <row r="23" spans="1:7" s="17" customFormat="1" ht="15" customHeight="1">
      <c r="A23" s="32"/>
      <c r="C23" s="32"/>
      <c r="D23" s="32"/>
      <c r="E23" s="32"/>
      <c r="F23" s="32"/>
      <c r="G23" s="32"/>
    </row>
    <row r="24" spans="1:7" s="17" customFormat="1" ht="12.75">
      <c r="A24" s="32"/>
      <c r="C24" s="32"/>
      <c r="D24" s="32"/>
      <c r="E24" s="32"/>
      <c r="F24" s="32"/>
      <c r="G24" s="32"/>
    </row>
    <row r="27" spans="1:7" s="31" customFormat="1">
      <c r="B27"/>
    </row>
    <row r="28" spans="1:7" s="31" customFormat="1">
      <c r="B28"/>
    </row>
    <row r="29" spans="1:7" s="31" customFormat="1">
      <c r="B29"/>
    </row>
    <row r="30" spans="1:7" s="31" customFormat="1">
      <c r="B30"/>
    </row>
    <row r="31" spans="1:7" s="31" customFormat="1">
      <c r="B31"/>
    </row>
    <row r="32" spans="1:7" s="31" customFormat="1">
      <c r="B32"/>
    </row>
    <row r="33" spans="1:7" s="31" customFormat="1">
      <c r="B33"/>
    </row>
    <row r="34" spans="1:7" s="31" customFormat="1">
      <c r="B34"/>
    </row>
    <row r="35" spans="1:7" s="31" customFormat="1">
      <c r="B35"/>
    </row>
    <row r="36" spans="1:7" s="31" customFormat="1">
      <c r="B36"/>
    </row>
    <row r="42" spans="1:7" s="47" customFormat="1" ht="15" customHeight="1">
      <c r="A42" s="55" t="s">
        <v>59</v>
      </c>
      <c r="B42" s="55"/>
      <c r="C42" s="55"/>
      <c r="D42" s="55"/>
      <c r="E42" s="54"/>
      <c r="F42" s="54"/>
      <c r="G42" s="54"/>
    </row>
    <row r="43" spans="1:7" s="47" customFormat="1" ht="15" customHeight="1">
      <c r="A43" s="55" t="s">
        <v>58</v>
      </c>
      <c r="B43" s="55"/>
      <c r="C43" s="55"/>
      <c r="D43" s="55"/>
      <c r="E43" s="54"/>
      <c r="F43" s="54"/>
      <c r="G43" s="54"/>
    </row>
    <row r="44" spans="1:7" s="58" customFormat="1" ht="15" customHeight="1">
      <c r="A44" s="56" t="s">
        <v>41</v>
      </c>
      <c r="B44" s="56"/>
      <c r="C44" s="56"/>
      <c r="D44" s="56"/>
      <c r="E44" s="57"/>
      <c r="F44" s="57"/>
      <c r="G44" s="57"/>
    </row>
    <row r="45" spans="1:7">
      <c r="A45" s="53" t="s">
        <v>60</v>
      </c>
      <c r="B45" s="53"/>
      <c r="C45" s="53"/>
      <c r="D45" s="53"/>
      <c r="E45" s="51"/>
      <c r="F45" s="51"/>
      <c r="G45" s="51"/>
    </row>
    <row r="46" spans="1:7">
      <c r="A46" s="77" t="s">
        <v>61</v>
      </c>
      <c r="B46" s="77"/>
      <c r="C46" s="53"/>
      <c r="D46" s="53"/>
      <c r="E46" s="51"/>
      <c r="F46" s="51"/>
      <c r="G46" s="51"/>
    </row>
    <row r="47" spans="1:7">
      <c r="A47" s="53" t="s">
        <v>62</v>
      </c>
      <c r="B47" s="53"/>
    </row>
  </sheetData>
  <printOptions horizontalCentered="1"/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workbookViewId="0">
      <selection activeCell="D67" sqref="D67"/>
    </sheetView>
  </sheetViews>
  <sheetFormatPr defaultRowHeight="15"/>
  <cols>
    <col min="1" max="1" width="20.7109375" customWidth="1"/>
    <col min="2" max="6" width="11.7109375" bestFit="1" customWidth="1"/>
    <col min="7" max="12" width="11.5703125" customWidth="1"/>
    <col min="13" max="13" width="20.140625" bestFit="1" customWidth="1"/>
    <col min="14" max="15" width="12.7109375" bestFit="1" customWidth="1"/>
  </cols>
  <sheetData>
    <row r="1" spans="1:8">
      <c r="A1" t="s">
        <v>14</v>
      </c>
      <c r="B1" s="83"/>
      <c r="C1" s="83"/>
      <c r="D1" s="83"/>
      <c r="E1" s="83"/>
      <c r="F1" s="83"/>
      <c r="G1" s="83"/>
      <c r="H1" s="83"/>
    </row>
    <row r="2" spans="1:8">
      <c r="A2" t="s">
        <v>15</v>
      </c>
      <c r="B2" s="83"/>
      <c r="C2" s="83"/>
      <c r="D2" s="83"/>
      <c r="E2" s="83"/>
      <c r="F2" s="83"/>
      <c r="G2" s="83"/>
      <c r="H2" s="83"/>
    </row>
    <row r="3" spans="1:8" hidden="1"/>
    <row r="4" spans="1:8" hidden="1"/>
    <row r="5" spans="1:8" s="5" customFormat="1" hidden="1">
      <c r="A5" s="3" t="s">
        <v>0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8" hidden="1">
      <c r="A6" s="2" t="s">
        <v>13</v>
      </c>
      <c r="B6" s="1">
        <v>14960</v>
      </c>
      <c r="C6" s="1">
        <v>14276</v>
      </c>
      <c r="D6" s="1">
        <v>13508</v>
      </c>
      <c r="E6" s="1">
        <v>12528</v>
      </c>
      <c r="F6" s="1">
        <v>12106</v>
      </c>
      <c r="G6" s="1">
        <v>11130</v>
      </c>
      <c r="H6" s="1">
        <v>9882</v>
      </c>
    </row>
    <row r="7" spans="1:8" hidden="1">
      <c r="A7" s="2" t="s">
        <v>16</v>
      </c>
      <c r="B7" s="1">
        <v>7726</v>
      </c>
      <c r="C7" s="1">
        <v>7486</v>
      </c>
      <c r="D7" s="1">
        <v>6997</v>
      </c>
      <c r="E7" s="1">
        <v>6651</v>
      </c>
      <c r="F7" s="1">
        <v>6360</v>
      </c>
      <c r="G7" s="1">
        <v>6161.32</v>
      </c>
      <c r="H7" s="1">
        <v>5860</v>
      </c>
    </row>
    <row r="8" spans="1:8" hidden="1">
      <c r="A8" s="2" t="s">
        <v>17</v>
      </c>
      <c r="B8" s="1">
        <v>13211</v>
      </c>
      <c r="C8" s="1">
        <v>12769</v>
      </c>
      <c r="D8" s="1">
        <v>11670</v>
      </c>
      <c r="E8" s="1">
        <v>11382.5</v>
      </c>
      <c r="F8" s="1">
        <v>10690.25</v>
      </c>
      <c r="G8" s="1">
        <v>9911.8799999999992</v>
      </c>
      <c r="H8" s="1">
        <v>8886.75</v>
      </c>
    </row>
    <row r="9" spans="1:8" hidden="1">
      <c r="A9" s="2" t="s">
        <v>18</v>
      </c>
      <c r="B9" s="1">
        <v>13459</v>
      </c>
      <c r="C9" s="1">
        <v>13022</v>
      </c>
      <c r="D9" s="1">
        <v>12203</v>
      </c>
      <c r="E9" s="1">
        <v>11293</v>
      </c>
      <c r="F9" s="1">
        <v>10634</v>
      </c>
      <c r="G9" s="1">
        <v>9598.2000000000007</v>
      </c>
      <c r="H9" s="1">
        <v>9173</v>
      </c>
    </row>
    <row r="10" spans="1:8" hidden="1">
      <c r="A10" s="2" t="s">
        <v>19</v>
      </c>
      <c r="B10" s="1">
        <v>10037</v>
      </c>
      <c r="C10" s="1">
        <v>9735</v>
      </c>
      <c r="D10" s="1">
        <v>9420</v>
      </c>
      <c r="E10" s="1">
        <v>8726</v>
      </c>
      <c r="F10" s="1">
        <v>8679</v>
      </c>
      <c r="G10" s="1">
        <v>8676</v>
      </c>
      <c r="H10" s="1">
        <v>8667</v>
      </c>
    </row>
    <row r="11" spans="1:8" hidden="1">
      <c r="A11" s="2" t="s">
        <v>20</v>
      </c>
      <c r="B11" s="1">
        <v>16444</v>
      </c>
      <c r="C11" s="1">
        <v>15984</v>
      </c>
      <c r="D11" s="1">
        <v>15250</v>
      </c>
      <c r="E11" s="1">
        <v>14416</v>
      </c>
      <c r="F11" s="1">
        <v>13706</v>
      </c>
      <c r="G11" s="1">
        <v>12844</v>
      </c>
      <c r="H11" s="1">
        <v>12164</v>
      </c>
    </row>
    <row r="12" spans="1:8" hidden="1">
      <c r="A12" s="2" t="s">
        <v>21</v>
      </c>
      <c r="B12" s="1">
        <v>9900</v>
      </c>
      <c r="C12" s="1">
        <v>9478</v>
      </c>
      <c r="D12" s="1">
        <v>9070</v>
      </c>
      <c r="E12" s="1">
        <v>8638</v>
      </c>
      <c r="F12" s="1">
        <v>7750</v>
      </c>
      <c r="G12" s="1">
        <v>7416</v>
      </c>
      <c r="H12" s="1">
        <v>7096</v>
      </c>
    </row>
    <row r="13" spans="1:8" hidden="1">
      <c r="A13" s="2" t="s">
        <v>22</v>
      </c>
      <c r="B13" s="1">
        <v>8506</v>
      </c>
      <c r="C13" s="1">
        <v>8421</v>
      </c>
      <c r="D13" s="1">
        <v>8386</v>
      </c>
      <c r="E13" s="1">
        <v>8176.62</v>
      </c>
      <c r="F13" s="1">
        <v>7843.6</v>
      </c>
      <c r="G13" s="1">
        <v>7334.92</v>
      </c>
      <c r="H13" s="1">
        <v>6966</v>
      </c>
    </row>
    <row r="14" spans="1:8" hidden="1">
      <c r="A14" s="2" t="s">
        <v>23</v>
      </c>
      <c r="B14" s="1">
        <v>13877</v>
      </c>
      <c r="C14" s="1">
        <v>13860</v>
      </c>
      <c r="D14" s="1">
        <v>11958</v>
      </c>
      <c r="E14" s="1">
        <v>9357.9500000000007</v>
      </c>
      <c r="F14" s="1">
        <v>8638.6</v>
      </c>
      <c r="G14" s="1">
        <v>8124.48</v>
      </c>
      <c r="H14" s="1">
        <v>7576.16</v>
      </c>
    </row>
    <row r="15" spans="1:8" hidden="1">
      <c r="A15" s="2" t="s">
        <v>24</v>
      </c>
      <c r="B15" s="1">
        <v>10385</v>
      </c>
      <c r="C15" s="1">
        <v>9671</v>
      </c>
      <c r="D15" s="1">
        <v>8987</v>
      </c>
      <c r="E15" s="1">
        <v>8313.76</v>
      </c>
      <c r="F15" s="1">
        <v>7568.56</v>
      </c>
      <c r="G15" s="1">
        <v>7188.4</v>
      </c>
      <c r="H15" s="1">
        <v>6730.24</v>
      </c>
    </row>
    <row r="17" spans="1:8" s="5" customFormat="1" hidden="1">
      <c r="A17" s="3" t="s">
        <v>0</v>
      </c>
      <c r="B17" s="4" t="s">
        <v>6</v>
      </c>
      <c r="C17" s="4" t="s">
        <v>7</v>
      </c>
      <c r="D17" s="4" t="s">
        <v>8</v>
      </c>
      <c r="E17" s="4" t="s">
        <v>9</v>
      </c>
      <c r="F17" s="4" t="s">
        <v>10</v>
      </c>
      <c r="G17" s="4" t="s">
        <v>11</v>
      </c>
      <c r="H17" s="4" t="s">
        <v>12</v>
      </c>
    </row>
    <row r="18" spans="1:8" hidden="1">
      <c r="A18" s="2" t="s">
        <v>13</v>
      </c>
      <c r="B18" s="1">
        <v>14960</v>
      </c>
      <c r="C18" s="1">
        <v>14276</v>
      </c>
      <c r="D18" s="1">
        <v>13508</v>
      </c>
      <c r="E18" s="1">
        <v>12528</v>
      </c>
      <c r="F18" s="1">
        <v>12106</v>
      </c>
      <c r="G18" s="1">
        <v>11130</v>
      </c>
      <c r="H18" s="1">
        <v>9882</v>
      </c>
    </row>
    <row r="19" spans="1:8" hidden="1">
      <c r="A19" s="2" t="s">
        <v>17</v>
      </c>
      <c r="B19" s="1">
        <v>13211</v>
      </c>
      <c r="C19" s="1">
        <v>12769</v>
      </c>
      <c r="D19" s="1">
        <v>11670</v>
      </c>
      <c r="E19" s="1">
        <v>11382.5</v>
      </c>
      <c r="F19" s="1">
        <v>10690.25</v>
      </c>
      <c r="G19" s="1">
        <v>9911.8799999999992</v>
      </c>
      <c r="H19" s="1">
        <v>8886.75</v>
      </c>
    </row>
    <row r="20" spans="1:8" hidden="1">
      <c r="A20" s="2" t="s">
        <v>18</v>
      </c>
      <c r="B20" s="1">
        <v>13459</v>
      </c>
      <c r="C20" s="1">
        <v>13022</v>
      </c>
      <c r="D20" s="1">
        <v>12203</v>
      </c>
      <c r="E20" s="1">
        <v>11293</v>
      </c>
      <c r="F20" s="1">
        <v>10634</v>
      </c>
      <c r="G20" s="1">
        <v>9598.2000000000007</v>
      </c>
      <c r="H20" s="1">
        <v>9173</v>
      </c>
    </row>
    <row r="21" spans="1:8" hidden="1">
      <c r="A21" s="2" t="s">
        <v>19</v>
      </c>
      <c r="B21" s="1">
        <v>10037</v>
      </c>
      <c r="C21" s="1">
        <v>9735</v>
      </c>
      <c r="D21" s="1">
        <v>9420</v>
      </c>
      <c r="E21" s="1">
        <v>8726</v>
      </c>
      <c r="F21" s="1">
        <v>8679</v>
      </c>
      <c r="G21" s="1">
        <v>8676</v>
      </c>
      <c r="H21" s="1">
        <v>8667</v>
      </c>
    </row>
    <row r="22" spans="1:8" hidden="1">
      <c r="A22" s="2" t="s">
        <v>20</v>
      </c>
      <c r="B22" s="1">
        <v>16444</v>
      </c>
      <c r="C22" s="1">
        <v>15984</v>
      </c>
      <c r="D22" s="1">
        <v>15250</v>
      </c>
      <c r="E22" s="1">
        <v>14416</v>
      </c>
      <c r="F22" s="1">
        <v>13706</v>
      </c>
      <c r="G22" s="1">
        <v>12844</v>
      </c>
      <c r="H22" s="1">
        <v>12164</v>
      </c>
    </row>
    <row r="23" spans="1:8" hidden="1">
      <c r="A23" s="2" t="s">
        <v>21</v>
      </c>
      <c r="B23" s="1">
        <v>9900</v>
      </c>
      <c r="C23" s="1">
        <v>9478</v>
      </c>
      <c r="D23" s="1">
        <v>9070</v>
      </c>
      <c r="E23" s="1">
        <v>8638</v>
      </c>
      <c r="F23" s="1">
        <v>7750</v>
      </c>
      <c r="G23" s="1">
        <v>7416</v>
      </c>
      <c r="H23" s="1">
        <v>7096</v>
      </c>
    </row>
    <row r="24" spans="1:8" hidden="1">
      <c r="A24" s="2" t="s">
        <v>22</v>
      </c>
      <c r="B24" s="1">
        <v>8506</v>
      </c>
      <c r="C24" s="1">
        <v>8421</v>
      </c>
      <c r="D24" s="1">
        <v>8386</v>
      </c>
      <c r="E24" s="1">
        <v>8176.62</v>
      </c>
      <c r="F24" s="1">
        <v>7843.6</v>
      </c>
      <c r="G24" s="1">
        <v>7334.92</v>
      </c>
      <c r="H24" s="1">
        <v>6966</v>
      </c>
    </row>
    <row r="25" spans="1:8" hidden="1">
      <c r="A25" s="2" t="s">
        <v>23</v>
      </c>
      <c r="B25" s="1">
        <v>13877</v>
      </c>
      <c r="C25" s="1">
        <v>13860</v>
      </c>
      <c r="D25" s="1">
        <v>11958</v>
      </c>
      <c r="E25" s="1">
        <v>9357.9500000000007</v>
      </c>
      <c r="F25" s="1">
        <v>8638.6</v>
      </c>
      <c r="G25" s="1">
        <v>8124.48</v>
      </c>
      <c r="H25" s="1">
        <v>7576.16</v>
      </c>
    </row>
    <row r="26" spans="1:8" hidden="1">
      <c r="A26" s="18" t="s">
        <v>35</v>
      </c>
      <c r="B26" s="19">
        <v>7788</v>
      </c>
      <c r="C26" s="19">
        <v>7018</v>
      </c>
      <c r="D26" s="19">
        <v>6529</v>
      </c>
      <c r="E26" s="19">
        <v>5474</v>
      </c>
      <c r="F26" s="19">
        <v>5274</v>
      </c>
      <c r="G26" s="19">
        <v>5117</v>
      </c>
      <c r="H26" s="19">
        <v>1253</v>
      </c>
    </row>
    <row r="27" spans="1:8" hidden="1">
      <c r="A27" s="2" t="s">
        <v>24</v>
      </c>
      <c r="B27" s="1">
        <v>10385</v>
      </c>
      <c r="C27" s="1">
        <v>9671</v>
      </c>
      <c r="D27" s="1">
        <v>8987</v>
      </c>
      <c r="E27" s="1">
        <v>8313.76</v>
      </c>
      <c r="F27" s="1">
        <v>7568.56</v>
      </c>
      <c r="G27" s="1">
        <v>7188.4</v>
      </c>
      <c r="H27" s="1">
        <v>6730.24</v>
      </c>
    </row>
    <row r="28" spans="1:8" s="22" customFormat="1" ht="12" hidden="1">
      <c r="A28" s="20" t="s">
        <v>25</v>
      </c>
      <c r="B28" s="21">
        <f t="shared" ref="B28:H28" si="0">AVERAGE(B18:B27)</f>
        <v>11856.7</v>
      </c>
      <c r="C28" s="21">
        <f t="shared" si="0"/>
        <v>11423.4</v>
      </c>
      <c r="D28" s="21">
        <f t="shared" si="0"/>
        <v>10698.1</v>
      </c>
      <c r="E28" s="21">
        <f t="shared" si="0"/>
        <v>9830.5829999999987</v>
      </c>
      <c r="F28" s="21">
        <f t="shared" si="0"/>
        <v>9289.0010000000002</v>
      </c>
      <c r="G28" s="21">
        <f t="shared" si="0"/>
        <v>8734.0879999999997</v>
      </c>
      <c r="H28" s="21">
        <f t="shared" si="0"/>
        <v>7839.4150000000009</v>
      </c>
    </row>
    <row r="29" spans="1:8" s="22" customFormat="1" ht="12" hidden="1">
      <c r="A29" s="20" t="s">
        <v>34</v>
      </c>
      <c r="B29" s="21">
        <f t="shared" ref="B29:H29" si="1">MEDIAN(B18:B27)</f>
        <v>11798</v>
      </c>
      <c r="C29" s="21">
        <f t="shared" si="1"/>
        <v>11252</v>
      </c>
      <c r="D29" s="21">
        <f t="shared" si="1"/>
        <v>10545</v>
      </c>
      <c r="E29" s="21">
        <f t="shared" si="1"/>
        <v>9041.9750000000004</v>
      </c>
      <c r="F29" s="21">
        <f t="shared" si="1"/>
        <v>8658.7999999999993</v>
      </c>
      <c r="G29" s="21">
        <f t="shared" si="1"/>
        <v>8400.24</v>
      </c>
      <c r="H29" s="21">
        <f t="shared" si="1"/>
        <v>8121.58</v>
      </c>
    </row>
    <row r="30" spans="1:8" s="22" customFormat="1" ht="12" hidden="1">
      <c r="A30" s="23"/>
      <c r="B30" s="24"/>
      <c r="C30" s="24"/>
      <c r="D30" s="24"/>
      <c r="E30" s="24"/>
      <c r="F30" s="24"/>
      <c r="G30" s="24"/>
      <c r="H30" s="24"/>
    </row>
    <row r="31" spans="1:8" s="22" customFormat="1" ht="12" hidden="1">
      <c r="A31" s="20"/>
      <c r="B31" s="21"/>
      <c r="C31" s="21"/>
      <c r="D31" s="21"/>
      <c r="E31" s="21"/>
      <c r="F31" s="21"/>
      <c r="G31" s="21"/>
      <c r="H31" s="21"/>
    </row>
    <row r="32" spans="1:8" s="5" customFormat="1" hidden="1">
      <c r="A32" s="3" t="s">
        <v>0</v>
      </c>
      <c r="B32" s="4" t="s">
        <v>6</v>
      </c>
      <c r="C32" s="4" t="s">
        <v>7</v>
      </c>
      <c r="D32" s="4" t="s">
        <v>8</v>
      </c>
      <c r="E32" s="4" t="s">
        <v>9</v>
      </c>
      <c r="F32" s="4" t="s">
        <v>10</v>
      </c>
      <c r="G32" s="4" t="s">
        <v>11</v>
      </c>
      <c r="H32" s="4" t="s">
        <v>12</v>
      </c>
    </row>
    <row r="33" spans="1:8" hidden="1">
      <c r="A33" s="2" t="s">
        <v>13</v>
      </c>
      <c r="B33" s="1">
        <v>14960</v>
      </c>
      <c r="C33" s="1">
        <v>14276</v>
      </c>
      <c r="D33" s="1">
        <v>13508</v>
      </c>
      <c r="E33" s="1">
        <v>12528</v>
      </c>
      <c r="F33" s="1">
        <v>12106</v>
      </c>
      <c r="G33" s="1">
        <v>11130</v>
      </c>
      <c r="H33" s="1">
        <v>9882</v>
      </c>
    </row>
    <row r="34" spans="1:8" hidden="1">
      <c r="A34" s="2" t="s">
        <v>17</v>
      </c>
      <c r="B34" s="1">
        <v>13211</v>
      </c>
      <c r="C34" s="1">
        <v>12769</v>
      </c>
      <c r="D34" s="1">
        <v>11670</v>
      </c>
      <c r="E34" s="1">
        <v>11382.5</v>
      </c>
      <c r="F34" s="1">
        <v>10690.25</v>
      </c>
      <c r="G34" s="1">
        <v>9911.8799999999992</v>
      </c>
      <c r="H34" s="1">
        <v>8886.75</v>
      </c>
    </row>
    <row r="35" spans="1:8" hidden="1">
      <c r="A35" s="2" t="s">
        <v>18</v>
      </c>
      <c r="B35" s="1">
        <v>13459</v>
      </c>
      <c r="C35" s="1">
        <v>13022</v>
      </c>
      <c r="D35" s="1">
        <v>12203</v>
      </c>
      <c r="E35" s="1">
        <v>11293</v>
      </c>
      <c r="F35" s="1">
        <v>10634</v>
      </c>
      <c r="G35" s="1">
        <v>9598.2000000000007</v>
      </c>
      <c r="H35" s="1">
        <v>9173</v>
      </c>
    </row>
    <row r="36" spans="1:8" hidden="1">
      <c r="A36" s="2" t="s">
        <v>19</v>
      </c>
      <c r="B36" s="1">
        <v>10037</v>
      </c>
      <c r="C36" s="1">
        <v>9735</v>
      </c>
      <c r="D36" s="1">
        <v>9420</v>
      </c>
      <c r="E36" s="1">
        <v>8726</v>
      </c>
      <c r="F36" s="1">
        <v>8679</v>
      </c>
      <c r="G36" s="1">
        <v>8676</v>
      </c>
      <c r="H36" s="1">
        <v>8667</v>
      </c>
    </row>
    <row r="37" spans="1:8" hidden="1">
      <c r="A37" s="2" t="s">
        <v>20</v>
      </c>
      <c r="B37" s="1">
        <v>16444</v>
      </c>
      <c r="C37" s="1">
        <v>15984</v>
      </c>
      <c r="D37" s="1">
        <v>15250</v>
      </c>
      <c r="E37" s="1">
        <v>14416</v>
      </c>
      <c r="F37" s="1">
        <v>13706</v>
      </c>
      <c r="G37" s="1">
        <v>12844</v>
      </c>
      <c r="H37" s="1">
        <v>12164</v>
      </c>
    </row>
    <row r="38" spans="1:8" hidden="1">
      <c r="A38" s="2" t="s">
        <v>21</v>
      </c>
      <c r="B38" s="1">
        <v>9900</v>
      </c>
      <c r="C38" s="1">
        <v>9478</v>
      </c>
      <c r="D38" s="1">
        <v>9070</v>
      </c>
      <c r="E38" s="1">
        <v>8638</v>
      </c>
      <c r="F38" s="1">
        <v>7750</v>
      </c>
      <c r="G38" s="1">
        <v>7416</v>
      </c>
      <c r="H38" s="1">
        <v>7096</v>
      </c>
    </row>
    <row r="39" spans="1:8" hidden="1">
      <c r="A39" s="2" t="s">
        <v>22</v>
      </c>
      <c r="B39" s="1">
        <v>8506</v>
      </c>
      <c r="C39" s="1">
        <v>8421</v>
      </c>
      <c r="D39" s="1">
        <v>8386</v>
      </c>
      <c r="E39" s="1">
        <v>8176.62</v>
      </c>
      <c r="F39" s="1">
        <v>7843.6</v>
      </c>
      <c r="G39" s="1">
        <v>7334.92</v>
      </c>
      <c r="H39" s="1">
        <v>6966</v>
      </c>
    </row>
    <row r="40" spans="1:8" hidden="1">
      <c r="A40" s="2" t="s">
        <v>23</v>
      </c>
      <c r="B40" s="1">
        <v>13877</v>
      </c>
      <c r="C40" s="1">
        <v>13860</v>
      </c>
      <c r="D40" s="1">
        <v>11958</v>
      </c>
      <c r="E40" s="1">
        <v>9357.9500000000007</v>
      </c>
      <c r="F40" s="1">
        <v>8638.6</v>
      </c>
      <c r="G40" s="1">
        <v>8124.48</v>
      </c>
      <c r="H40" s="1">
        <v>7576.16</v>
      </c>
    </row>
    <row r="41" spans="1:8" hidden="1">
      <c r="A41" s="18" t="s">
        <v>35</v>
      </c>
      <c r="B41" s="19">
        <v>7788</v>
      </c>
      <c r="C41" s="19">
        <v>7018</v>
      </c>
      <c r="D41" s="19">
        <v>6529</v>
      </c>
      <c r="E41" s="19">
        <v>5474</v>
      </c>
      <c r="F41" s="19">
        <v>5274</v>
      </c>
      <c r="G41" s="19">
        <v>5117</v>
      </c>
      <c r="H41" s="19">
        <v>1253</v>
      </c>
    </row>
    <row r="42" spans="1:8" hidden="1">
      <c r="A42" s="2" t="s">
        <v>24</v>
      </c>
      <c r="B42" s="1">
        <v>10385</v>
      </c>
      <c r="C42" s="1">
        <v>9671</v>
      </c>
      <c r="D42" s="1">
        <v>8987</v>
      </c>
      <c r="E42" s="1">
        <v>8313.76</v>
      </c>
      <c r="F42" s="1">
        <v>7568.56</v>
      </c>
      <c r="G42" s="1">
        <v>7188.4</v>
      </c>
      <c r="H42" s="1">
        <v>6730.24</v>
      </c>
    </row>
    <row r="43" spans="1:8" s="22" customFormat="1" ht="12" hidden="1">
      <c r="A43" s="20" t="s">
        <v>25</v>
      </c>
      <c r="B43" s="21">
        <f t="shared" ref="B43:H43" si="2">AVERAGE(B33:B42)</f>
        <v>11856.7</v>
      </c>
      <c r="C43" s="21">
        <f t="shared" si="2"/>
        <v>11423.4</v>
      </c>
      <c r="D43" s="21">
        <f t="shared" si="2"/>
        <v>10698.1</v>
      </c>
      <c r="E43" s="21">
        <f t="shared" si="2"/>
        <v>9830.5829999999987</v>
      </c>
      <c r="F43" s="21">
        <f t="shared" si="2"/>
        <v>9289.0010000000002</v>
      </c>
      <c r="G43" s="21">
        <f t="shared" si="2"/>
        <v>8734.0879999999997</v>
      </c>
      <c r="H43" s="21">
        <f t="shared" si="2"/>
        <v>7839.4150000000009</v>
      </c>
    </row>
    <row r="44" spans="1:8" s="22" customFormat="1" ht="12" hidden="1">
      <c r="A44" s="20" t="s">
        <v>34</v>
      </c>
      <c r="B44" s="21">
        <f t="shared" ref="B44:H44" si="3">MEDIAN(B33:B42)</f>
        <v>11798</v>
      </c>
      <c r="C44" s="21">
        <f t="shared" si="3"/>
        <v>11252</v>
      </c>
      <c r="D44" s="21">
        <f t="shared" si="3"/>
        <v>10545</v>
      </c>
      <c r="E44" s="21">
        <f t="shared" si="3"/>
        <v>9041.9750000000004</v>
      </c>
      <c r="F44" s="21">
        <f t="shared" si="3"/>
        <v>8658.7999999999993</v>
      </c>
      <c r="G44" s="21">
        <f t="shared" si="3"/>
        <v>8400.24</v>
      </c>
      <c r="H44" s="21">
        <f t="shared" si="3"/>
        <v>8121.58</v>
      </c>
    </row>
    <row r="45" spans="1:8" s="5" customFormat="1" hidden="1"/>
    <row r="46" spans="1:8" s="5" customFormat="1" hidden="1">
      <c r="A46" s="25" t="s">
        <v>0</v>
      </c>
      <c r="B46" s="26" t="s">
        <v>6</v>
      </c>
      <c r="C46" s="26" t="s">
        <v>7</v>
      </c>
      <c r="D46" s="26" t="s">
        <v>8</v>
      </c>
      <c r="E46" s="26" t="s">
        <v>9</v>
      </c>
      <c r="F46" s="26" t="s">
        <v>10</v>
      </c>
      <c r="G46" s="26" t="s">
        <v>11</v>
      </c>
      <c r="H46" s="26" t="s">
        <v>12</v>
      </c>
    </row>
    <row r="47" spans="1:8" hidden="1">
      <c r="A47" s="27" t="s">
        <v>16</v>
      </c>
      <c r="B47" s="28">
        <v>7726</v>
      </c>
      <c r="C47" s="28">
        <v>7486</v>
      </c>
      <c r="D47" s="28">
        <v>6997</v>
      </c>
      <c r="E47" s="28">
        <v>6651</v>
      </c>
      <c r="F47" s="28">
        <v>6360</v>
      </c>
      <c r="G47" s="28">
        <v>6161.32</v>
      </c>
      <c r="H47" s="28">
        <v>5860</v>
      </c>
    </row>
    <row r="48" spans="1:8" s="8" customFormat="1" ht="12" hidden="1">
      <c r="A48" s="29" t="s">
        <v>26</v>
      </c>
      <c r="B48" s="30">
        <v>11856.7</v>
      </c>
      <c r="C48" s="30">
        <v>11423.4</v>
      </c>
      <c r="D48" s="30">
        <v>10698.1</v>
      </c>
      <c r="E48" s="30">
        <v>9830.5829999999987</v>
      </c>
      <c r="F48" s="30">
        <v>9289.0010000000002</v>
      </c>
      <c r="G48" s="30">
        <v>8734.0879999999997</v>
      </c>
      <c r="H48" s="30">
        <v>7839.4150000000009</v>
      </c>
    </row>
    <row r="49" spans="1:8" s="8" customFormat="1" ht="12" hidden="1">
      <c r="A49" s="6" t="s">
        <v>34</v>
      </c>
      <c r="B49" s="7">
        <v>11798</v>
      </c>
      <c r="C49" s="7">
        <v>11252</v>
      </c>
      <c r="D49" s="7">
        <v>10545</v>
      </c>
      <c r="E49" s="7">
        <v>9041.9750000000004</v>
      </c>
      <c r="F49" s="7">
        <v>8658.7999999999993</v>
      </c>
      <c r="G49" s="7">
        <v>8400.24</v>
      </c>
      <c r="H49" s="7">
        <v>8121.58</v>
      </c>
    </row>
    <row r="50" spans="1:8" s="8" customFormat="1" ht="12" hidden="1">
      <c r="A50" s="6"/>
      <c r="B50" s="7"/>
      <c r="C50" s="7"/>
      <c r="D50" s="7"/>
      <c r="E50" s="7"/>
      <c r="F50" s="7"/>
      <c r="G50" s="7"/>
      <c r="H50" s="7"/>
    </row>
    <row r="51" spans="1:8" s="5" customFormat="1" hidden="1">
      <c r="A51" s="3" t="s">
        <v>0</v>
      </c>
      <c r="B51" s="4" t="s">
        <v>6</v>
      </c>
      <c r="C51" s="4" t="s">
        <v>7</v>
      </c>
      <c r="D51" s="4" t="s">
        <v>8</v>
      </c>
      <c r="E51" s="4" t="s">
        <v>9</v>
      </c>
      <c r="F51" s="4" t="s">
        <v>10</v>
      </c>
      <c r="G51" s="4" t="s">
        <v>11</v>
      </c>
      <c r="H51" s="4" t="s">
        <v>12</v>
      </c>
    </row>
    <row r="52" spans="1:8" s="8" customFormat="1" ht="12" hidden="1">
      <c r="A52" s="6" t="s">
        <v>25</v>
      </c>
    </row>
    <row r="53" spans="1:8" s="8" customFormat="1" ht="12" hidden="1">
      <c r="A53" s="6" t="s">
        <v>34</v>
      </c>
    </row>
    <row r="54" spans="1:8" hidden="1"/>
    <row r="55" spans="1:8" ht="23.25" hidden="1">
      <c r="A55" s="3" t="s">
        <v>0</v>
      </c>
      <c r="B55" s="48" t="s">
        <v>27</v>
      </c>
      <c r="C55" s="48" t="s">
        <v>28</v>
      </c>
      <c r="D55" s="48" t="s">
        <v>29</v>
      </c>
      <c r="E55" s="48" t="s">
        <v>30</v>
      </c>
      <c r="F55" s="48" t="s">
        <v>31</v>
      </c>
      <c r="G55" s="48" t="s">
        <v>32</v>
      </c>
      <c r="H55" s="48" t="s">
        <v>40</v>
      </c>
    </row>
    <row r="56" spans="1:8" hidden="1">
      <c r="A56" s="2" t="s">
        <v>33</v>
      </c>
      <c r="B56" s="1">
        <v>7726</v>
      </c>
      <c r="C56" s="1">
        <v>7726</v>
      </c>
      <c r="D56" s="1">
        <v>7731.4</v>
      </c>
      <c r="E56" s="1">
        <v>7735.9</v>
      </c>
      <c r="F56" s="1">
        <v>8219.4</v>
      </c>
      <c r="G56" s="1">
        <v>8635.9</v>
      </c>
      <c r="H56" s="1">
        <v>8635.9</v>
      </c>
    </row>
    <row r="57" spans="1:8" hidden="1">
      <c r="A57" s="2" t="s">
        <v>26</v>
      </c>
      <c r="B57" s="7">
        <v>11856.7</v>
      </c>
      <c r="C57" s="7">
        <v>11970.78</v>
      </c>
      <c r="D57" s="7">
        <v>12168.48</v>
      </c>
      <c r="E57" s="7">
        <v>12290.456</v>
      </c>
      <c r="F57" s="7">
        <v>12528.628000000001</v>
      </c>
      <c r="G57" s="7">
        <v>12817.8</v>
      </c>
      <c r="H57" s="7">
        <v>12817.8</v>
      </c>
    </row>
    <row r="58" spans="1:8" hidden="1">
      <c r="A58" t="s">
        <v>34</v>
      </c>
      <c r="B58" s="7">
        <v>11798</v>
      </c>
      <c r="C58" s="7">
        <v>11633</v>
      </c>
      <c r="D58" s="7">
        <v>11805</v>
      </c>
      <c r="E58" s="7">
        <v>11987.880000000001</v>
      </c>
      <c r="F58" s="7">
        <v>12267.24</v>
      </c>
      <c r="G58" s="7">
        <v>12504.2</v>
      </c>
      <c r="H58" s="7">
        <v>12504.2</v>
      </c>
    </row>
    <row r="59" spans="1:8">
      <c r="A59" s="60"/>
      <c r="B59" s="61"/>
      <c r="C59" s="61"/>
      <c r="D59" s="61"/>
      <c r="E59" s="61"/>
      <c r="F59" s="61"/>
      <c r="G59" s="61"/>
      <c r="H59" s="61"/>
    </row>
    <row r="60" spans="1:8">
      <c r="A60" s="59" t="s">
        <v>0</v>
      </c>
      <c r="B60" s="70" t="s">
        <v>43</v>
      </c>
      <c r="C60" s="70" t="s">
        <v>45</v>
      </c>
      <c r="D60" s="70" t="s">
        <v>46</v>
      </c>
      <c r="E60" s="70" t="s">
        <v>47</v>
      </c>
      <c r="F60" s="70" t="s">
        <v>48</v>
      </c>
    </row>
    <row r="61" spans="1:8" ht="21" customHeight="1">
      <c r="A61" s="68" t="s">
        <v>33</v>
      </c>
      <c r="B61" s="66">
        <v>10133</v>
      </c>
      <c r="C61" s="66">
        <v>10496.9</v>
      </c>
      <c r="D61" s="66">
        <v>10786.9</v>
      </c>
      <c r="E61" s="66">
        <v>0</v>
      </c>
      <c r="F61" s="66">
        <v>0</v>
      </c>
    </row>
    <row r="62" spans="1:8" ht="21" customHeight="1">
      <c r="A62" s="69" t="s">
        <v>26</v>
      </c>
      <c r="B62" s="67">
        <v>12088.42</v>
      </c>
      <c r="C62" s="67">
        <v>12603.07</v>
      </c>
      <c r="D62" s="67">
        <v>12931.630000000001</v>
      </c>
      <c r="E62" s="67">
        <v>0</v>
      </c>
      <c r="F62" s="67">
        <v>0</v>
      </c>
    </row>
  </sheetData>
  <mergeCells count="2">
    <mergeCell ref="B1:H1"/>
    <mergeCell ref="B2:H2"/>
  </mergeCells>
  <phoneticPr fontId="33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view="pageBreakPreview" topLeftCell="A4" zoomScaleNormal="100" zoomScaleSheetLayoutView="100" workbookViewId="0">
      <selection activeCell="Q35" sqref="Q35"/>
    </sheetView>
  </sheetViews>
  <sheetFormatPr defaultRowHeight="15"/>
  <cols>
    <col min="1" max="1" width="25.7109375" customWidth="1"/>
    <col min="2" max="3" width="11" hidden="1" customWidth="1"/>
    <col min="4" max="8" width="9.5703125" hidden="1" customWidth="1"/>
    <col min="9" max="13" width="13.85546875" customWidth="1"/>
    <col min="14" max="15" width="9.5703125" customWidth="1"/>
  </cols>
  <sheetData>
    <row r="1" spans="1:13">
      <c r="A1" s="9"/>
      <c r="B1" s="9"/>
      <c r="C1" s="9"/>
    </row>
    <row r="2" spans="1:13" ht="24" customHeight="1">
      <c r="A2" s="10" t="s">
        <v>36</v>
      </c>
    </row>
    <row r="3" spans="1:13">
      <c r="A3" s="11" t="s">
        <v>38</v>
      </c>
    </row>
    <row r="4" spans="1:13">
      <c r="A4" s="12"/>
    </row>
    <row r="5" spans="1:13" s="14" customFormat="1" ht="11.25" customHeight="1">
      <c r="A5" s="13"/>
      <c r="B5" s="13"/>
      <c r="C5" s="13"/>
    </row>
    <row r="6" spans="1:13" s="17" customFormat="1" ht="12.75">
      <c r="A6" s="15" t="s">
        <v>37</v>
      </c>
      <c r="B6" s="15" t="s">
        <v>12</v>
      </c>
      <c r="C6" s="15" t="s">
        <v>11</v>
      </c>
      <c r="D6" s="15" t="s">
        <v>10</v>
      </c>
      <c r="E6" s="15" t="s">
        <v>9</v>
      </c>
      <c r="F6" s="15" t="s">
        <v>8</v>
      </c>
      <c r="G6" s="16" t="s">
        <v>7</v>
      </c>
      <c r="H6" s="16" t="s">
        <v>6</v>
      </c>
      <c r="I6" s="16" t="s">
        <v>5</v>
      </c>
      <c r="J6" s="16" t="s">
        <v>4</v>
      </c>
      <c r="K6" s="16" t="s">
        <v>3</v>
      </c>
      <c r="L6" s="16" t="s">
        <v>2</v>
      </c>
      <c r="M6" s="16" t="s">
        <v>1</v>
      </c>
    </row>
    <row r="7" spans="1:13" s="36" customFormat="1" ht="17.45" customHeight="1">
      <c r="A7" s="38" t="s">
        <v>13</v>
      </c>
      <c r="B7" s="34">
        <v>9882</v>
      </c>
      <c r="C7" s="34">
        <v>11130</v>
      </c>
      <c r="D7" s="34">
        <v>12106</v>
      </c>
      <c r="E7" s="34">
        <v>12528</v>
      </c>
      <c r="F7" s="34">
        <v>13508</v>
      </c>
      <c r="G7" s="34">
        <v>14276</v>
      </c>
      <c r="H7" s="34">
        <v>14960</v>
      </c>
      <c r="I7" s="39">
        <v>15258</v>
      </c>
      <c r="J7" s="39">
        <v>15602</v>
      </c>
      <c r="K7" s="39">
        <v>15626</v>
      </c>
      <c r="L7" s="39">
        <v>15698</v>
      </c>
      <c r="M7" s="39">
        <v>15868</v>
      </c>
    </row>
    <row r="8" spans="1:13" s="34" customFormat="1" ht="17.45" customHeight="1">
      <c r="A8" s="38" t="s">
        <v>16</v>
      </c>
      <c r="B8" s="34">
        <v>5860</v>
      </c>
      <c r="C8" s="34">
        <v>6161.32</v>
      </c>
      <c r="D8" s="34">
        <v>6360</v>
      </c>
      <c r="E8" s="34">
        <v>6651</v>
      </c>
      <c r="F8" s="34">
        <v>6997</v>
      </c>
      <c r="G8" s="34">
        <v>7486</v>
      </c>
      <c r="H8" s="34">
        <v>7726</v>
      </c>
      <c r="I8" s="39">
        <v>7726</v>
      </c>
      <c r="J8" s="39">
        <v>7731.4</v>
      </c>
      <c r="K8" s="39">
        <v>7735.9</v>
      </c>
      <c r="L8" s="39">
        <v>8219.4</v>
      </c>
      <c r="M8" s="39">
        <v>8635.9</v>
      </c>
    </row>
    <row r="9" spans="1:13" s="36" customFormat="1" ht="17.45" customHeight="1">
      <c r="A9" s="38" t="s">
        <v>17</v>
      </c>
      <c r="B9" s="34">
        <v>8886.75</v>
      </c>
      <c r="C9" s="34">
        <v>9911.8799999999992</v>
      </c>
      <c r="D9" s="34">
        <v>10690.25</v>
      </c>
      <c r="E9" s="34">
        <v>11382.5</v>
      </c>
      <c r="F9" s="34">
        <v>11670</v>
      </c>
      <c r="G9" s="34">
        <v>12769</v>
      </c>
      <c r="H9" s="34">
        <v>13211</v>
      </c>
      <c r="I9" s="39">
        <v>12863</v>
      </c>
      <c r="J9" s="39">
        <v>13200</v>
      </c>
      <c r="K9" s="39">
        <v>13560</v>
      </c>
      <c r="L9" s="39">
        <v>14063</v>
      </c>
      <c r="M9" s="39">
        <v>14460</v>
      </c>
    </row>
    <row r="10" spans="1:13" s="36" customFormat="1" ht="17.45" customHeight="1">
      <c r="A10" s="38" t="s">
        <v>18</v>
      </c>
      <c r="B10" s="34">
        <v>9173</v>
      </c>
      <c r="C10" s="34">
        <v>9598.2000000000007</v>
      </c>
      <c r="D10" s="34">
        <v>10634</v>
      </c>
      <c r="E10" s="34">
        <v>11293</v>
      </c>
      <c r="F10" s="34">
        <v>12203</v>
      </c>
      <c r="G10" s="34">
        <v>13022</v>
      </c>
      <c r="H10" s="34">
        <v>13459</v>
      </c>
      <c r="I10" s="39">
        <v>13555</v>
      </c>
      <c r="J10" s="39">
        <v>13560</v>
      </c>
      <c r="K10" s="39">
        <v>13790</v>
      </c>
      <c r="L10" s="39">
        <v>14142</v>
      </c>
      <c r="M10" s="39">
        <v>14417</v>
      </c>
    </row>
    <row r="11" spans="1:13" s="36" customFormat="1" ht="17.45" customHeight="1">
      <c r="A11" s="38" t="s">
        <v>35</v>
      </c>
      <c r="B11" s="34">
        <v>1253</v>
      </c>
      <c r="C11" s="34">
        <v>5117</v>
      </c>
      <c r="D11" s="34">
        <v>5274</v>
      </c>
      <c r="E11" s="34">
        <v>5474</v>
      </c>
      <c r="F11" s="34">
        <v>6529</v>
      </c>
      <c r="G11" s="34">
        <v>7018</v>
      </c>
      <c r="H11" s="34">
        <v>7788</v>
      </c>
      <c r="I11" s="39">
        <v>8206</v>
      </c>
      <c r="J11" s="39">
        <v>8296</v>
      </c>
      <c r="K11" s="39">
        <v>8581</v>
      </c>
      <c r="L11" s="39">
        <v>8880</v>
      </c>
      <c r="M11" s="39">
        <v>9058</v>
      </c>
    </row>
    <row r="12" spans="1:13" s="36" customFormat="1" ht="17.45" customHeight="1">
      <c r="A12" s="38" t="s">
        <v>19</v>
      </c>
      <c r="B12" s="34">
        <v>8667</v>
      </c>
      <c r="C12" s="34">
        <v>8676</v>
      </c>
      <c r="D12" s="34">
        <v>8679</v>
      </c>
      <c r="E12" s="34">
        <v>8726</v>
      </c>
      <c r="F12" s="34">
        <v>9420</v>
      </c>
      <c r="G12" s="34">
        <v>9735</v>
      </c>
      <c r="H12" s="34">
        <v>10037</v>
      </c>
      <c r="I12" s="39">
        <v>10036.799999999999</v>
      </c>
      <c r="J12" s="39">
        <v>10036.799999999999</v>
      </c>
      <c r="K12" s="39">
        <v>10036.799999999999</v>
      </c>
      <c r="L12" s="39">
        <v>10036.799999999999</v>
      </c>
      <c r="M12" s="39">
        <v>10591.4</v>
      </c>
    </row>
    <row r="13" spans="1:13" s="36" customFormat="1" ht="17.45" customHeight="1">
      <c r="A13" s="38" t="s">
        <v>20</v>
      </c>
      <c r="B13" s="34">
        <v>12164</v>
      </c>
      <c r="C13" s="34">
        <v>12844</v>
      </c>
      <c r="D13" s="34">
        <v>13706</v>
      </c>
      <c r="E13" s="34">
        <v>14416</v>
      </c>
      <c r="F13" s="34">
        <v>15250</v>
      </c>
      <c r="G13" s="34">
        <v>15984</v>
      </c>
      <c r="H13" s="34">
        <v>16444</v>
      </c>
      <c r="I13" s="39">
        <v>16992</v>
      </c>
      <c r="J13" s="39">
        <v>17502</v>
      </c>
      <c r="K13" s="39">
        <v>17514</v>
      </c>
      <c r="L13" s="39">
        <v>17900</v>
      </c>
      <c r="M13" s="39">
        <v>18436</v>
      </c>
    </row>
    <row r="14" spans="1:13" s="36" customFormat="1" ht="17.45" customHeight="1">
      <c r="A14" s="38" t="s">
        <v>21</v>
      </c>
      <c r="B14" s="34">
        <v>7096</v>
      </c>
      <c r="C14" s="34">
        <v>7416</v>
      </c>
      <c r="D14" s="34">
        <v>7750</v>
      </c>
      <c r="E14" s="34">
        <v>8638</v>
      </c>
      <c r="F14" s="34">
        <v>9070</v>
      </c>
      <c r="G14" s="34">
        <v>9478</v>
      </c>
      <c r="H14" s="34">
        <v>9900</v>
      </c>
      <c r="I14" s="39">
        <v>9992</v>
      </c>
      <c r="J14" s="39">
        <v>10002</v>
      </c>
      <c r="K14" s="39">
        <v>10002</v>
      </c>
      <c r="L14" s="39">
        <v>10002</v>
      </c>
      <c r="M14" s="39">
        <v>9992</v>
      </c>
    </row>
    <row r="15" spans="1:13" s="36" customFormat="1" ht="17.45" customHeight="1">
      <c r="A15" s="38" t="s">
        <v>22</v>
      </c>
      <c r="B15" s="34">
        <v>6966</v>
      </c>
      <c r="C15" s="34">
        <v>7334.92</v>
      </c>
      <c r="D15" s="34">
        <v>7843.6</v>
      </c>
      <c r="E15" s="34">
        <v>8176.62</v>
      </c>
      <c r="F15" s="34">
        <v>8386</v>
      </c>
      <c r="G15" s="34">
        <v>8421</v>
      </c>
      <c r="H15" s="34">
        <v>8506</v>
      </c>
      <c r="I15" s="39">
        <v>8506</v>
      </c>
      <c r="J15" s="39">
        <v>9180</v>
      </c>
      <c r="K15" s="39">
        <v>9428</v>
      </c>
      <c r="L15" s="39">
        <v>10030</v>
      </c>
      <c r="M15" s="39">
        <v>10403</v>
      </c>
    </row>
    <row r="16" spans="1:13" s="36" customFormat="1" ht="17.45" customHeight="1">
      <c r="A16" s="38" t="s">
        <v>23</v>
      </c>
      <c r="B16" s="34">
        <v>7576.16</v>
      </c>
      <c r="C16" s="34">
        <v>8124.48</v>
      </c>
      <c r="D16" s="34">
        <v>8638.6</v>
      </c>
      <c r="E16" s="34">
        <v>9357.9500000000007</v>
      </c>
      <c r="F16" s="34">
        <v>11958</v>
      </c>
      <c r="G16" s="34">
        <v>13860</v>
      </c>
      <c r="H16" s="34">
        <v>13877</v>
      </c>
      <c r="I16" s="39">
        <v>13896</v>
      </c>
      <c r="J16" s="39">
        <v>13896</v>
      </c>
      <c r="K16" s="39">
        <v>13951</v>
      </c>
      <c r="L16" s="39">
        <v>14046</v>
      </c>
      <c r="M16" s="39">
        <v>14419</v>
      </c>
    </row>
    <row r="17" spans="1:13" s="36" customFormat="1" ht="17.45" customHeight="1">
      <c r="A17" s="33" t="s">
        <v>24</v>
      </c>
      <c r="B17" s="34">
        <v>6730.24</v>
      </c>
      <c r="C17" s="34">
        <v>7188.4</v>
      </c>
      <c r="D17" s="34">
        <v>7568.56</v>
      </c>
      <c r="E17" s="34">
        <v>8313.76</v>
      </c>
      <c r="F17" s="34">
        <v>8987</v>
      </c>
      <c r="G17" s="34">
        <v>9671</v>
      </c>
      <c r="H17" s="34">
        <v>10385</v>
      </c>
      <c r="I17" s="39">
        <v>10403</v>
      </c>
      <c r="J17" s="39">
        <v>10410</v>
      </c>
      <c r="K17" s="39">
        <v>10415.76</v>
      </c>
      <c r="L17" s="39">
        <v>10488.48</v>
      </c>
      <c r="M17" s="39">
        <v>10533.6</v>
      </c>
    </row>
    <row r="18" spans="1:13" s="36" customFormat="1" ht="17.45" customHeight="1">
      <c r="A18" s="33"/>
      <c r="B18" s="34"/>
      <c r="C18" s="34"/>
      <c r="D18" s="34"/>
      <c r="E18" s="34"/>
      <c r="F18" s="34"/>
      <c r="G18" s="34"/>
      <c r="H18" s="34"/>
      <c r="I18" s="39"/>
      <c r="J18" s="39"/>
      <c r="K18" s="39"/>
      <c r="L18" s="39"/>
      <c r="M18" s="39"/>
    </row>
    <row r="19" spans="1:13" s="36" customFormat="1" ht="17.45" customHeight="1">
      <c r="A19" s="37" t="s">
        <v>25</v>
      </c>
      <c r="B19" s="40">
        <f>AVERAGE(B7,B9:B17)</f>
        <v>7839.4150000000009</v>
      </c>
      <c r="C19" s="40">
        <f t="shared" ref="C19:M19" si="0">AVERAGE(C7,C9:C17)</f>
        <v>8734.0879999999997</v>
      </c>
      <c r="D19" s="40">
        <f t="shared" si="0"/>
        <v>9289.0010000000002</v>
      </c>
      <c r="E19" s="40">
        <f t="shared" si="0"/>
        <v>9830.5829999999987</v>
      </c>
      <c r="F19" s="40">
        <f t="shared" si="0"/>
        <v>10698.1</v>
      </c>
      <c r="G19" s="40">
        <f t="shared" si="0"/>
        <v>11423.4</v>
      </c>
      <c r="H19" s="40">
        <f t="shared" si="0"/>
        <v>11856.7</v>
      </c>
      <c r="I19" s="40">
        <f t="shared" si="0"/>
        <v>11970.78</v>
      </c>
      <c r="J19" s="40">
        <f t="shared" si="0"/>
        <v>12168.48</v>
      </c>
      <c r="K19" s="40">
        <f t="shared" si="0"/>
        <v>12290.456</v>
      </c>
      <c r="L19" s="40">
        <f t="shared" si="0"/>
        <v>12528.628000000001</v>
      </c>
      <c r="M19" s="40">
        <f t="shared" si="0"/>
        <v>12817.8</v>
      </c>
    </row>
    <row r="20" spans="1:13" s="36" customFormat="1" ht="17.45" customHeight="1">
      <c r="A20" s="37" t="s">
        <v>34</v>
      </c>
      <c r="B20" s="40">
        <f>MEDIAN(B7,B9:B17)</f>
        <v>8121.58</v>
      </c>
      <c r="C20" s="40">
        <f t="shared" ref="C20:M20" si="1">MEDIAN(C7,C9:C17)</f>
        <v>8400.24</v>
      </c>
      <c r="D20" s="40">
        <f t="shared" si="1"/>
        <v>8658.7999999999993</v>
      </c>
      <c r="E20" s="40">
        <f t="shared" si="1"/>
        <v>9041.9750000000004</v>
      </c>
      <c r="F20" s="40">
        <f t="shared" si="1"/>
        <v>10545</v>
      </c>
      <c r="G20" s="40">
        <f t="shared" si="1"/>
        <v>11252</v>
      </c>
      <c r="H20" s="40">
        <f t="shared" si="1"/>
        <v>11798</v>
      </c>
      <c r="I20" s="40">
        <f t="shared" si="1"/>
        <v>11633</v>
      </c>
      <c r="J20" s="40">
        <f t="shared" si="1"/>
        <v>11805</v>
      </c>
      <c r="K20" s="40">
        <f t="shared" si="1"/>
        <v>11987.880000000001</v>
      </c>
      <c r="L20" s="40">
        <f t="shared" si="1"/>
        <v>12267.24</v>
      </c>
      <c r="M20" s="40">
        <f t="shared" si="1"/>
        <v>12504.2</v>
      </c>
    </row>
    <row r="21" spans="1:13" s="17" customFormat="1" ht="12.75">
      <c r="G21" s="32"/>
      <c r="H21" s="32"/>
      <c r="I21" s="32"/>
      <c r="J21" s="32"/>
      <c r="K21" s="32"/>
      <c r="L21" s="32"/>
      <c r="M21" s="32"/>
    </row>
    <row r="22" spans="1:13" s="17" customFormat="1" ht="12.75">
      <c r="G22" s="32"/>
      <c r="H22" s="32"/>
      <c r="I22" s="32"/>
      <c r="J22" s="32"/>
      <c r="K22" s="32"/>
      <c r="L22" s="32"/>
      <c r="M22" s="32"/>
    </row>
    <row r="25" spans="1:13" s="31" customFormat="1">
      <c r="A25"/>
    </row>
    <row r="26" spans="1:13" s="31" customFormat="1">
      <c r="A26"/>
    </row>
    <row r="27" spans="1:13" s="31" customFormat="1">
      <c r="A27"/>
    </row>
    <row r="28" spans="1:13" s="31" customFormat="1">
      <c r="A28"/>
    </row>
    <row r="29" spans="1:13" s="31" customFormat="1">
      <c r="A29"/>
    </row>
    <row r="30" spans="1:13" s="31" customFormat="1">
      <c r="A30"/>
    </row>
    <row r="31" spans="1:13" s="31" customFormat="1">
      <c r="A31"/>
    </row>
    <row r="32" spans="1:13" s="31" customFormat="1">
      <c r="A32"/>
    </row>
    <row r="33" spans="1:1" s="31" customFormat="1">
      <c r="A33"/>
    </row>
    <row r="34" spans="1:1" s="31" customFormat="1">
      <c r="A34"/>
    </row>
  </sheetData>
  <sortState xmlns:xlrd2="http://schemas.microsoft.com/office/spreadsheetml/2017/richdata2" ref="A7:M16">
    <sortCondition ref="A7:A16"/>
  </sortState>
  <pageMargins left="0.5" right="0.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Peer T&amp;Fs Comparison_New Peers</vt:lpstr>
      <vt:lpstr>Data for Graph</vt:lpstr>
      <vt:lpstr>Peer T&amp;F Compare</vt:lpstr>
      <vt:lpstr>'Peer T&amp;F Compare'!Print_Area</vt:lpstr>
      <vt:lpstr>'Peer T&amp;Fs Comparison_New Peers'!Print_Area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Dobbe, Nadine K [I RES]</dc:creator>
  <cp:lastModifiedBy>Andringa, Chris [I RES]</cp:lastModifiedBy>
  <cp:lastPrinted>2024-10-22T16:22:24Z</cp:lastPrinted>
  <dcterms:created xsi:type="dcterms:W3CDTF">2017-11-16T16:52:06Z</dcterms:created>
  <dcterms:modified xsi:type="dcterms:W3CDTF">2025-03-03T18:45:43Z</dcterms:modified>
</cp:coreProperties>
</file>